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e de poste" sheetId="1" r:id="rId4"/>
    <sheet state="hidden" name="grades" sheetId="2" r:id="rId5"/>
  </sheets>
  <definedNames>
    <definedName hidden="1" localSheetId="1" name="_xlnm._FilterDatabase">grades!$A$3:$Q$141</definedName>
  </definedNames>
  <calcPr/>
  <extLst>
    <ext uri="GoogleSheetsCustomDataVersion2">
      <go:sheetsCustomData xmlns:go="http://customooxmlschemas.google.com/" r:id="rId6" roundtripDataChecksum="QfFmKsRC+xmszJdt88IdZ3StN9tD15rYHUdWcNIBkas="/>
    </ext>
  </extLst>
</workbook>
</file>

<file path=xl/sharedStrings.xml><?xml version="1.0" encoding="utf-8"?>
<sst xmlns="http://schemas.openxmlformats.org/spreadsheetml/2006/main" count="253" uniqueCount="251">
  <si>
    <t xml:space="preserve">FICHE DE POSTE </t>
  </si>
  <si>
    <t xml:space="preserve">Intitulé du poste
</t>
  </si>
  <si>
    <t>Ingénieur biotissulaire, responsable du pôle R&amp;D  (R.I.O.)</t>
  </si>
  <si>
    <t xml:space="preserve">Structure d’accueil </t>
  </si>
  <si>
    <t xml:space="preserve">Laboratoire de la firme H.O.P. </t>
  </si>
  <si>
    <t xml:space="preserve">Lieu de travail </t>
  </si>
  <si>
    <t>Miramas</t>
  </si>
  <si>
    <t xml:space="preserve">Quotité de travail
</t>
  </si>
  <si>
    <t xml:space="preserve">Date de prise de fonction
</t>
  </si>
  <si>
    <t>Description de la structure d’accueil, du projet et de la Mission principale au sein du projet</t>
  </si>
  <si>
    <t>L'employé aura accès à un bureau personnel avec ordinateur, imprimante 3D adaptée à l'impression de tissus organiques et outils de base (l'entreprise s'engage à fournir les outils nécessaire sur demande de l'ingénieur et justification de leur utilisation). Il aura accès à l'ensemble des commodités du complexe (caféteria, bibliothèque, douches, salon). 
Mission principale : 
Concevoir, avec l'aide du chercheur les organes et tissus à imprimer en 3D, recruter et gérer une équipe en charge de l'optimisation des technologies disponibles pour les adapter à l'impression 3D d'organes, cela dans le but de créer des greffons viables d'organes et / ou d'améliorer les possibilités à ce sujet.</t>
  </si>
  <si>
    <t>Activités essentielles</t>
  </si>
  <si>
    <t xml:space="preserve">- Conception 3D d'organes et tissus sur mesure pour le client
- Recherche sur la technologie d'imprimerie en 3D 
- Gérer une équipe chargée de la recherche sur la technologie concernée </t>
  </si>
  <si>
    <t>Contraintes particulières</t>
  </si>
  <si>
    <t>Hygiène et sécurité</t>
  </si>
  <si>
    <r>
      <rPr>
        <rFont val="Arial"/>
        <b/>
        <color rgb="FF000000"/>
        <sz val="11.0"/>
        <u/>
      </rPr>
      <t>Expositions aux risques</t>
    </r>
    <r>
      <rPr>
        <rFont val="Arial"/>
        <b/>
        <color rgb="FF000000"/>
        <sz val="11.0"/>
        <u/>
      </rPr>
      <t xml:space="preserve"> : </t>
    </r>
  </si>
  <si>
    <r>
      <rPr>
        <rFont val="Arial"/>
        <b/>
        <color rgb="FF000000"/>
        <sz val="11.0"/>
      </rPr>
      <t xml:space="preserve">Chimiques </t>
    </r>
    <r>
      <rPr>
        <rFont val="Arial"/>
        <b val="0"/>
        <color rgb="FF000000"/>
        <sz val="11.0"/>
      </rPr>
      <t xml:space="preserve">(produits irritants, corrosifs, toxiques…)     </t>
    </r>
    <r>
      <rPr>
        <rFont val="Arial"/>
        <b/>
        <color rgb="FF000000"/>
        <sz val="11.0"/>
      </rPr>
      <t xml:space="preserve">    </t>
    </r>
    <r>
      <rPr>
        <rFont val="Arial"/>
        <b val="0"/>
        <color rgb="FF000000"/>
        <sz val="11.0"/>
      </rPr>
      <t xml:space="preserve">                                       </t>
    </r>
  </si>
  <si>
    <t>Oui</t>
  </si>
  <si>
    <r>
      <rPr>
        <rFont val="Arial"/>
        <b/>
        <color rgb="FF000000"/>
        <sz val="11.0"/>
      </rPr>
      <t xml:space="preserve">Biologiques </t>
    </r>
    <r>
      <rPr>
        <rFont val="Arial"/>
        <b val="0"/>
        <color rgb="FF000000"/>
        <sz val="11.0"/>
      </rPr>
      <t>(bactéries, parasites, toxines, virus…)</t>
    </r>
  </si>
  <si>
    <t>Non</t>
  </si>
  <si>
    <r>
      <rPr>
        <rFont val="Arial"/>
        <b/>
        <color rgb="FF000000"/>
        <sz val="11.0"/>
      </rPr>
      <t xml:space="preserve">Physiques </t>
    </r>
    <r>
      <rPr>
        <rFont val="Arial"/>
        <b val="0"/>
        <color rgb="FF000000"/>
        <sz val="11.0"/>
      </rPr>
      <t>(rayonnements ionisants et non ionisants, champs magnétiques, ultrasons…)</t>
    </r>
  </si>
  <si>
    <r>
      <rPr>
        <rFont val="Arial"/>
        <b/>
        <color rgb="FF000000"/>
        <sz val="11.0"/>
      </rPr>
      <t xml:space="preserve">Techniques </t>
    </r>
    <r>
      <rPr>
        <rFont val="Arial"/>
        <b val="0"/>
        <color rgb="FF000000"/>
        <sz val="11.0"/>
      </rPr>
      <t>(port de charges lourdes, bruit, travaux en hauteur, utilisation d'autoclave, machines-outils, soudure, travaux électriques…)</t>
    </r>
  </si>
  <si>
    <t>Autre(s) risque(s) : à préciser :</t>
  </si>
  <si>
    <t xml:space="preserve">Compétences requises
</t>
  </si>
  <si>
    <t xml:space="preserve">Maitrise de logiciels de 3D 
Gérer une équipe de recherche 
Maitriser les outils actuels afin de les optimiser et de développer de nouvelles alternatives </t>
  </si>
  <si>
    <t>point indice</t>
  </si>
  <si>
    <t>Grade</t>
  </si>
  <si>
    <t>INM</t>
  </si>
  <si>
    <t>quotité</t>
  </si>
  <si>
    <t>TB</t>
  </si>
  <si>
    <t>IR</t>
  </si>
  <si>
    <t>SMIC</t>
  </si>
  <si>
    <t>salaire brut</t>
  </si>
  <si>
    <t>Maladie</t>
  </si>
  <si>
    <t>Cot vieillesse totale</t>
  </si>
  <si>
    <t>Cot SS vieill plaf</t>
  </si>
  <si>
    <t>CSG non déductible</t>
  </si>
  <si>
    <t>CSG déductible</t>
  </si>
  <si>
    <t>CRDS</t>
  </si>
  <si>
    <t>IRC A</t>
  </si>
  <si>
    <t>IRC B</t>
  </si>
  <si>
    <t>soli</t>
  </si>
  <si>
    <t>salaire net</t>
  </si>
  <si>
    <t>Ingénieurs de Recherche Hors classe échelon 1</t>
  </si>
  <si>
    <t>Ingénieurs de Recherche Hors classe échelon 2</t>
  </si>
  <si>
    <t>Ingénieurs de Recherche Hors classe échelon 3</t>
  </si>
  <si>
    <t>Ingénieurs de Recherche Première classe échelon 1</t>
  </si>
  <si>
    <t>Ingénieurs de Recherche Première classe échelon 2</t>
  </si>
  <si>
    <t>Ingénieurs de Recherche Première classe échelon 3</t>
  </si>
  <si>
    <t>Ingénieurs de Recherche Première classe échelon 4</t>
  </si>
  <si>
    <t>Ingénieurs de Recherche Première classe échelon 5</t>
  </si>
  <si>
    <t>Ingénieurs de Recherche Deuxième classe échelon 1</t>
  </si>
  <si>
    <t>Ingénieurs de Recherche Deuxième classe échelon 2</t>
  </si>
  <si>
    <t>Ingénieurs de Recherche Deuxième classe échelon 3</t>
  </si>
  <si>
    <t>Ingénieurs de Recherche Deuxième classe échelon 4</t>
  </si>
  <si>
    <t>Ingénieurs de Recherche Deuxième classe échelon 5</t>
  </si>
  <si>
    <t>Ingénieurs de Recherche Deuxième classe échelon 6</t>
  </si>
  <si>
    <t>Ingénieurs de Recherche Deuxième classe échelon 7</t>
  </si>
  <si>
    <t>Ingénieurs de Recherche Deuxième classe échelon 8</t>
  </si>
  <si>
    <t>Ingénieurs de Recherche Deuxième classe échelon 9</t>
  </si>
  <si>
    <t>Ingénieurs de Recherche Deuxième classe échelon 10</t>
  </si>
  <si>
    <t>Ingénieurs de Recherche Deuxième classe échelon 11</t>
  </si>
  <si>
    <t>Ingénieurs d'Etudes Hors classe échelon 1</t>
  </si>
  <si>
    <t>Ingénieurs d'Etudes Hors classe échelon 2</t>
  </si>
  <si>
    <t>Ingénieurs d'Etudes Hors classe échelon 3</t>
  </si>
  <si>
    <t>Ingénieurs d'Etudes Hors classe échelon 4</t>
  </si>
  <si>
    <t>Ingénieurs d'Etudes Première classe échelon 1</t>
  </si>
  <si>
    <t>Ingénieurs d'Etudes Première classe échelon 2</t>
  </si>
  <si>
    <t>Ingénieurs d'Etudes Première classe échelon 3</t>
  </si>
  <si>
    <t>Ingénieurs d'Etudes Première classe échelon 4</t>
  </si>
  <si>
    <t>Ingénieurs d'Etudes Première classe échelon 5</t>
  </si>
  <si>
    <t>Ingénieurs d'Etudes Deuxième classe échelon 1</t>
  </si>
  <si>
    <t>Ingénieurs d'Etudes Deuxième classe échelon 2</t>
  </si>
  <si>
    <t>Ingénieurs d'Etudes Deuxième classe échelon 3</t>
  </si>
  <si>
    <t>Ingénieurs d'Etudes Deuxième classe échelon 4</t>
  </si>
  <si>
    <t>Ingénieurs d'Etudes Deuxième classe échelon 5</t>
  </si>
  <si>
    <t>Ingénieurs d'Etudes Deuxième classe échelon 6</t>
  </si>
  <si>
    <t>Ingénieurs d'Etudes Deuxième classe échelon 7</t>
  </si>
  <si>
    <t>Ingénieurs d'Etudes Deuxième classe échelon 8</t>
  </si>
  <si>
    <t>Ingénieurs d'Etudes Deuxième classe échelon 9</t>
  </si>
  <si>
    <t>Ingénieurs d'Etudes Deuxième classe échelon 10</t>
  </si>
  <si>
    <t>Ingénieurs d'Etudes Deuxième classe échelon 11</t>
  </si>
  <si>
    <t>Ingénieurs d'Etudes Deuxième classe échelon 12</t>
  </si>
  <si>
    <t>Ingénieurs d'Etudes Deuxième classe échelon 13</t>
  </si>
  <si>
    <t>Assistants Ingénieur  échelon 1</t>
  </si>
  <si>
    <t>Assistants Ingénieur  échelon 2</t>
  </si>
  <si>
    <t>Assistants Ingénieur  échelon 3</t>
  </si>
  <si>
    <t>Assistants Ingénieur  échelon 4</t>
  </si>
  <si>
    <t>Assistants Ingénieur  échelon 5</t>
  </si>
  <si>
    <t>Assistants Ingénieur  échelon 6</t>
  </si>
  <si>
    <t>Assistants Ingénieur  échelon 7</t>
  </si>
  <si>
    <t>Assistants Ingénieur  échelon 8</t>
  </si>
  <si>
    <t>Assistants Ingénieur  échelon 9</t>
  </si>
  <si>
    <t>Assistants Ingénieur  échelon 10</t>
  </si>
  <si>
    <t>Assistants Ingénieur  échelon 11</t>
  </si>
  <si>
    <t>Assistants Ingénieur  échelon 12</t>
  </si>
  <si>
    <t>Assistants Ingénieur  échelon 13</t>
  </si>
  <si>
    <t>Assistants Ingénieur  échelon 14</t>
  </si>
  <si>
    <t>Assistants Ingénieur  échelon 15</t>
  </si>
  <si>
    <t>Assistants Ingénieur  échelon 16</t>
  </si>
  <si>
    <t>CDD Technicien classe normale échelon 1</t>
  </si>
  <si>
    <t>Technicien classe normale échelon 2</t>
  </si>
  <si>
    <t>Technicien classe normale échelon 3</t>
  </si>
  <si>
    <t>Technicien classe normale échelon 4</t>
  </si>
  <si>
    <t>Technicien classe normale échelon 5</t>
  </si>
  <si>
    <t>Technicien classe normale échelon 6</t>
  </si>
  <si>
    <t>Technicien classe normale échelon 7</t>
  </si>
  <si>
    <t>Technicien classe normale échelon 8</t>
  </si>
  <si>
    <t>Technicien classe normale échelon 9</t>
  </si>
  <si>
    <t>Technicien classe normale échelon 10</t>
  </si>
  <si>
    <t>Technicien classe normale échelon 11</t>
  </si>
  <si>
    <t>Technicien classe normale échelon 12</t>
  </si>
  <si>
    <t>Technicien classe normale échelon 13</t>
  </si>
  <si>
    <t>Technicien classe supérieure échelon 1</t>
  </si>
  <si>
    <t>Technicien classe supérieure échelon 2</t>
  </si>
  <si>
    <t>Technicien classe supérieure échelon 3</t>
  </si>
  <si>
    <t>Technicien classe supérieure échelon 4</t>
  </si>
  <si>
    <t>Technicien classe supérieure échelon 5</t>
  </si>
  <si>
    <t>Technicien classe supérieure échelon 6</t>
  </si>
  <si>
    <t>Technicien classe supérieure échelon 7</t>
  </si>
  <si>
    <t>Technicien classe supérieure échelon 8</t>
  </si>
  <si>
    <t>Technicien classe supérieure échelon 9</t>
  </si>
  <si>
    <t>Technicien classe supérieure échelon 10</t>
  </si>
  <si>
    <t>Technicien classe supérieure échelon 11</t>
  </si>
  <si>
    <t>Technicien classe supérieure échelon 12</t>
  </si>
  <si>
    <t>Technicien classe supérieure échelon 13</t>
  </si>
  <si>
    <t>Technicien classe exceptionnelle échelon 1</t>
  </si>
  <si>
    <t>Technicien classe exceptionnelle échelon 2</t>
  </si>
  <si>
    <t>Technicien classe exceptionnelle échelon 3</t>
  </si>
  <si>
    <t>Technicien classe exceptionnelle échelon 4</t>
  </si>
  <si>
    <t>Technicien classe exceptionnelle échelon 5</t>
  </si>
  <si>
    <t>Technicien classe exceptionnelle échelon 6</t>
  </si>
  <si>
    <t>Technicien classe exceptionnelle échelon 7</t>
  </si>
  <si>
    <t>Technicien classe exceptionnelle échelon 8</t>
  </si>
  <si>
    <t>Technicien classe exceptionnelle échelon 9</t>
  </si>
  <si>
    <t>Technicien classe exceptionnelle échelon 10</t>
  </si>
  <si>
    <t>Technicien classe exceptionnelle échelon 11</t>
  </si>
  <si>
    <t>CDD Adjoint technique recherche et formation 2C échelon 1</t>
  </si>
  <si>
    <t>Adjoint technique recherche et formation 2C échelon 2</t>
  </si>
  <si>
    <t>Adjoint technique recherche et formation 2C échelon 3</t>
  </si>
  <si>
    <t>Adjoint technique recherche et formation 2C échelon 4</t>
  </si>
  <si>
    <t>Adjoint technique recherche et formation 2C échelon 5</t>
  </si>
  <si>
    <t>Adjoint technique recherche et formation 2C échelon 6</t>
  </si>
  <si>
    <t>Adjoint technique recherche et formation 2C échelon 7</t>
  </si>
  <si>
    <t>Adjoint technique recherche et formation 2C échelon 8</t>
  </si>
  <si>
    <t>Adjoint technique recherche et formation 2C échelon 9</t>
  </si>
  <si>
    <t>Adjoint technique recherche et formation 2C échelon 10</t>
  </si>
  <si>
    <t>Adjoint technique recherche et formation 2C échelon 11</t>
  </si>
  <si>
    <t>Adjoint technique recherche et formation 1C échelon 1</t>
  </si>
  <si>
    <t>Adjoint technique recherche et formation 1C échelon 2</t>
  </si>
  <si>
    <t>Adjoint technique recherche et formation 1C échelon 3</t>
  </si>
  <si>
    <t>Adjoint technique recherche et formation 1C échelon 4</t>
  </si>
  <si>
    <t>Adjoint technique recherche et formation 1C échelon 5</t>
  </si>
  <si>
    <t>Adjoint technique recherche et formation 1C échelon 6</t>
  </si>
  <si>
    <t>Adjoint technique recherche et formation 1C échelon 7</t>
  </si>
  <si>
    <t>Adjoint technique recherche et formation 1C échelon 8</t>
  </si>
  <si>
    <t>Adjoint technique recherche et formation 1C échelon 9</t>
  </si>
  <si>
    <t>Adjoint technique recherche et formation 1C échelon 10</t>
  </si>
  <si>
    <t>Adjoint technique recherche et formation 1C échelon 11</t>
  </si>
  <si>
    <t>Adjoint technique recherche et formation 1C échelon 12</t>
  </si>
  <si>
    <t>Adjoint technique recherche et formation 2C principal échelon 1</t>
  </si>
  <si>
    <t>Adjoint technique recherche et formation 2C principal échelon 2</t>
  </si>
  <si>
    <t>Adjoint technique recherche et formation 2C principal échelon 3</t>
  </si>
  <si>
    <t>Adjoint technique recherche et formation 2C principal échelon 4</t>
  </si>
  <si>
    <t>Adjoint technique recherche et formation 2C principal échelon 5</t>
  </si>
  <si>
    <t>Adjoint technique recherche et formation 2C principal échelon 6</t>
  </si>
  <si>
    <t>Adjoint technique recherche et formation 2C principal échelon 7</t>
  </si>
  <si>
    <t>Adjoint technique recherche et formation 2C principal échelon 8</t>
  </si>
  <si>
    <t>Adjoint technique recherche et formation 2C principal échelon 9</t>
  </si>
  <si>
    <t>Adjoint technique recherche et formation 2C principal échelon 10</t>
  </si>
  <si>
    <t>Adjoint technique recherche et formation 2C principal échelon 11</t>
  </si>
  <si>
    <t>Adjoint technique recherche et formation 2C principal échelon 12</t>
  </si>
  <si>
    <t>Adjoint technique recherche et formation 1C principal échelon 1</t>
  </si>
  <si>
    <t>Adjoint technique recherche et formation 1C principal échelon 2</t>
  </si>
  <si>
    <t>Adjoint technique recherche et formation 1C principal échelon 3</t>
  </si>
  <si>
    <t>Adjoint technique recherche et formation 1C principal échelon 4</t>
  </si>
  <si>
    <t>Adjoint technique recherche et formation 1C principal échelon 5</t>
  </si>
  <si>
    <t>Adjoint technique recherche et formation 1C principal échelon 6</t>
  </si>
  <si>
    <t>Adjoint technique recherche et formation 1C principal échelon 7</t>
  </si>
  <si>
    <t>Adjoint technique recherche et formation 1C principal échelon 8</t>
  </si>
  <si>
    <t>Adjoint technique recherche et formation 1C principal échelon 9</t>
  </si>
  <si>
    <t>CDI Ingénieur de Recherche hors classe échelon 06</t>
  </si>
  <si>
    <t>CDI Ingénieur de Recherche hors classe échelon 05</t>
  </si>
  <si>
    <t>CDI Ingénieur de Recherche hors classe échelon 04</t>
  </si>
  <si>
    <t>CDI Ingénieur de Recherche hors classe échelon 03</t>
  </si>
  <si>
    <t>CDI Ingénieur de Recherche hors classe échelon 02</t>
  </si>
  <si>
    <t>CDI Ingénieur de Recherche hors classe échelon 01</t>
  </si>
  <si>
    <t>CDI Ingénieur de Recherche Première classe échelon 05</t>
  </si>
  <si>
    <t>CDI Ingénieur de Recherche Première classe échelon 04</t>
  </si>
  <si>
    <t>CDI Ingénieur de Recherche Première classe échelon 03</t>
  </si>
  <si>
    <t>CDI Ingénieur de Recherche Première classe échelon 02</t>
  </si>
  <si>
    <t>CDI Ingénieur de Recherche Première classe échelon 01</t>
  </si>
  <si>
    <t>CDI Ingénieur de Recherche Deuxième classe échelon 08</t>
  </si>
  <si>
    <t>CDI Ingénieur de Recherche Deuxième classe échelon 07</t>
  </si>
  <si>
    <t>CDI Ingénieur de Recherche Deuxième classe échelon 06</t>
  </si>
  <si>
    <t>CDI Ingénieur de Recherche Deuxième classe échelon 05</t>
  </si>
  <si>
    <t>CDI Ingénieur de Recherche Deuxième classe échelon 04</t>
  </si>
  <si>
    <t>CDI Ingénieur de Recherche Deuxième classe échelon 03</t>
  </si>
  <si>
    <t>CDI Ingénieur de Recherche Deuxième classe échelon 02</t>
  </si>
  <si>
    <t>CDI Ingénieur de Recherche Deuxième classe échelon 01</t>
  </si>
  <si>
    <t>CDI Ingénieur d'études hors classe échelon 04</t>
  </si>
  <si>
    <t>CDI Ingénieur d'études hors classe échelon 03</t>
  </si>
  <si>
    <t>CDI Ingénieur d'études hors classe échelon 02</t>
  </si>
  <si>
    <t>CDI Ingénieur d'études hors classe échelon 01</t>
  </si>
  <si>
    <t>CDI Ingénieur d'études Première classe échelon 05</t>
  </si>
  <si>
    <t>CDI Ingénieur d'études Première classe échelon 04</t>
  </si>
  <si>
    <t>CDI Ingénieur d'études Première classe échelon 03</t>
  </si>
  <si>
    <t>CDI Ingénieur d'études Première classe échelon 02</t>
  </si>
  <si>
    <t>CDI Ingénieur d'études Première classe échelon 01</t>
  </si>
  <si>
    <t>CDI Ingénieur d'études Deuxième classe échelon 08</t>
  </si>
  <si>
    <t>CDI Ingénieur d'études Deuxième classe échelon 07</t>
  </si>
  <si>
    <t>CDI Ingénieur d'études Deuxième classe échelon 06</t>
  </si>
  <si>
    <t>CDI Ingénieur d'études Deuxième classe échelon 05</t>
  </si>
  <si>
    <t>CDI Ingénieur d'études Deuxième classe échelon 04</t>
  </si>
  <si>
    <t>CDI Ingénieur d'études Deuxième classe échelon 03</t>
  </si>
  <si>
    <t>CDI Ingénieur d'études Deuxième classe échelon 02</t>
  </si>
  <si>
    <t>CDI Ingénieur d'études Deuxième classe échelon 01</t>
  </si>
  <si>
    <t>CDI Assistant ingénieur échelon 11</t>
  </si>
  <si>
    <t>CDI Assistant ingénieur échelon 10</t>
  </si>
  <si>
    <t>CDI Assistant ingénieur échelon 09</t>
  </si>
  <si>
    <t>CDI Assistant ingénieur échelon 08</t>
  </si>
  <si>
    <t>CDI Assistant ingénieur échelon 07</t>
  </si>
  <si>
    <t>CDI Assistant ingénieur échelon 06</t>
  </si>
  <si>
    <t>CDI Assistant ingénieur échelon 05</t>
  </si>
  <si>
    <t>CDI Assistant ingénieur échelon 04</t>
  </si>
  <si>
    <t>CDI Assistant ingénieur échelon 03</t>
  </si>
  <si>
    <t>CDI Assistant ingénieur échelon 02</t>
  </si>
  <si>
    <t>CDI Assistant ingénieur échelon 01</t>
  </si>
  <si>
    <t>CDI Technicien de Classe normale échelon 12</t>
  </si>
  <si>
    <t>CDI Technicien de Classe normale échelon 11</t>
  </si>
  <si>
    <t>CDI Technicien de Classe normale échelon 10</t>
  </si>
  <si>
    <t>CDI Technicien de Classe normale échelon 09</t>
  </si>
  <si>
    <t>CDI Technicien de Classe normale échelon 08</t>
  </si>
  <si>
    <t>CDI Technicien de Classe normale échelon 07</t>
  </si>
  <si>
    <t>CDI Technicien de Classe normale échelon 06</t>
  </si>
  <si>
    <t>CDI Technicien de Classe normale échelon 05</t>
  </si>
  <si>
    <t>CDI Technicien de Classe normale échelon 04</t>
  </si>
  <si>
    <t>CDI Technicien de Classe normale échelon 03</t>
  </si>
  <si>
    <t>CDI Technicien de Classe normale échelon 02</t>
  </si>
  <si>
    <t>CDI Technicien de Classe normale échelon 01</t>
  </si>
  <si>
    <t>CDI Adjoint technique Deuxième classe échelon 11</t>
  </si>
  <si>
    <t>CDI Adjoint technique Deuxième classe échelon 10</t>
  </si>
  <si>
    <t>CDI Adjoint technique Deuxième classe échelon 09</t>
  </si>
  <si>
    <t>CDI Adjoint technique Deuxième classe échelon 08</t>
  </si>
  <si>
    <t>CDI Adjoint technique Deuxième classe échelon 07</t>
  </si>
  <si>
    <t>CDI Adjoint technique Deuxième classe échelon 06</t>
  </si>
  <si>
    <t>CDI Adjoint technique Deuxième classe échelon 05</t>
  </si>
  <si>
    <t>CDI Adjoint technique Deuxième classe échelon 04</t>
  </si>
  <si>
    <t>CDI Adjoint technique Deuxième classe échelon 03</t>
  </si>
  <si>
    <t>CDI Adjoint technique Deuxième classe échelon 02</t>
  </si>
  <si>
    <t>CDI Adjoint technique Deuxième classe échelon 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</si>
</sst>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\ %"/>
    <numFmt numFmtId="165" formatCode="dd/mm/yyyy"/>
    <numFmt numFmtId="166" formatCode="#,##0.00&quot; €&quot;"/>
  </numFmts>
  <fonts count="11">
    <font>
      <sz val="11.0"/>
      <color rgb="FF000000"/>
      <name val="Calibri"/>
      <scheme val="minor"/>
    </font>
    <font>
      <sz val="11.0"/>
      <color rgb="FF000000"/>
      <name val="Arial"/>
    </font>
    <font>
      <b/>
      <sz val="11.0"/>
      <color rgb="FF000000"/>
      <name val="Arial"/>
    </font>
    <font/>
    <font>
      <i/>
      <sz val="11.0"/>
      <color rgb="FF0070C0"/>
      <name val="Arial"/>
    </font>
    <font>
      <sz val="11.0"/>
      <color theme="1"/>
      <name val="Arial"/>
    </font>
    <font>
      <b/>
      <u/>
      <sz val="11.0"/>
      <color rgb="FF000000"/>
      <name val="Arial"/>
    </font>
    <font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0.0"/>
      <color rgb="FF1F497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CC1DA"/>
        <bgColor rgb="FFCCC1DA"/>
      </patternFill>
    </fill>
    <fill>
      <patternFill patternType="solid">
        <fgColor rgb="FFB9CDE5"/>
        <bgColor rgb="FFB9CDE5"/>
      </patternFill>
    </fill>
    <fill>
      <patternFill patternType="solid">
        <fgColor rgb="FFD9D9D9"/>
        <bgColor rgb="FFD9D9D9"/>
      </patternFill>
    </fill>
  </fills>
  <borders count="34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4F81BD"/>
      </left>
      <right style="thin">
        <color rgb="FF4F81BD"/>
      </right>
      <top style="thin">
        <color rgb="FF4F81BD"/>
      </top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</border>
    <border>
      <left style="thin">
        <color rgb="FF4F81BD"/>
      </left>
      <right style="thin">
        <color rgb="FF4F81BD"/>
      </right>
      <top style="thin">
        <color rgb="FF4F81BD"/>
      </top>
      <bottom style="double">
        <color rgb="FF4F81BD"/>
      </bottom>
    </border>
    <border>
      <left style="thin">
        <color rgb="FF4F81BD"/>
      </left>
      <right style="thin">
        <color rgb="FF4F81BD"/>
      </right>
      <top style="double">
        <color rgb="FF4F81BD"/>
      </top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top" wrapText="1"/>
    </xf>
    <xf borderId="2" fillId="0" fontId="3" numFmtId="0" xfId="0" applyBorder="1" applyFont="1"/>
    <xf borderId="0" fillId="0" fontId="4" numFmtId="0" xfId="0" applyAlignment="1" applyFont="1">
      <alignment horizontal="center" shrinkToFit="0" vertical="top" wrapText="0"/>
    </xf>
    <xf borderId="0" fillId="0" fontId="4" numFmtId="0" xfId="0" applyAlignment="1" applyFont="1">
      <alignment shrinkToFit="0" vertical="top" wrapText="0"/>
    </xf>
    <xf borderId="0" fillId="0" fontId="1" numFmtId="0" xfId="0" applyAlignment="1" applyFont="1">
      <alignment horizontal="left" shrinkToFit="0" vertical="top" wrapText="0"/>
    </xf>
    <xf borderId="3" fillId="3" fontId="2" numFmtId="0" xfId="0" applyAlignment="1" applyBorder="1" applyFill="1" applyFont="1">
      <alignment horizontal="left" shrinkToFit="0" vertical="center" wrapText="1"/>
    </xf>
    <xf borderId="4" fillId="0" fontId="5" numFmtId="0" xfId="0" applyAlignment="1" applyBorder="1" applyFont="1">
      <alignment horizontal="left" readingOrder="0" shrinkToFit="0" vertical="top" wrapText="1"/>
    </xf>
    <xf borderId="5" fillId="0" fontId="3" numFmtId="0" xfId="0" applyBorder="1" applyFont="1"/>
    <xf borderId="6" fillId="0" fontId="3" numFmtId="0" xfId="0" applyBorder="1" applyFont="1"/>
    <xf borderId="4" fillId="0" fontId="1" numFmtId="0" xfId="0" applyAlignment="1" applyBorder="1" applyFont="1">
      <alignment horizontal="left" readingOrder="0" shrinkToFit="0" vertical="top" wrapText="1"/>
    </xf>
    <xf borderId="4" fillId="0" fontId="1" numFmtId="164" xfId="0" applyAlignment="1" applyBorder="1" applyFont="1" applyNumberFormat="1">
      <alignment horizontal="left" readingOrder="0" shrinkToFit="0" vertical="top" wrapText="0"/>
    </xf>
    <xf borderId="4" fillId="0" fontId="1" numFmtId="165" xfId="0" applyAlignment="1" applyBorder="1" applyFont="1" applyNumberFormat="1">
      <alignment horizontal="left" readingOrder="0" shrinkToFit="0" vertical="top" wrapText="1"/>
    </xf>
    <xf borderId="5" fillId="0" fontId="2" numFmtId="0" xfId="0" applyAlignment="1" applyBorder="1" applyFont="1">
      <alignment horizontal="left" shrinkToFit="0" vertical="center" wrapText="0"/>
    </xf>
    <xf borderId="7" fillId="3" fontId="2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horizontal="left" readingOrder="0" shrinkToFit="0" vertical="top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3" fontId="2" numFmtId="0" xfId="0" applyAlignment="1" applyBorder="1" applyFont="1">
      <alignment horizontal="left" shrinkToFit="0" vertical="center" wrapText="0"/>
    </xf>
    <xf borderId="19" fillId="0" fontId="3" numFmtId="0" xfId="0" applyBorder="1" applyFont="1"/>
    <xf borderId="20" fillId="0" fontId="3" numFmtId="0" xfId="0" applyBorder="1" applyFont="1"/>
    <xf borderId="18" fillId="3" fontId="2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horizontal="left" shrinkToFit="0" vertical="top" wrapText="1"/>
    </xf>
    <xf borderId="4" fillId="0" fontId="6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horizontal="left" shrinkToFit="0" vertical="top" wrapText="1"/>
    </xf>
    <xf borderId="4" fillId="0" fontId="1" numFmtId="0" xfId="0" applyAlignment="1" applyBorder="1" applyFont="1">
      <alignment horizontal="center" readingOrder="0" shrinkToFit="0" vertical="top" wrapText="1"/>
    </xf>
    <xf borderId="4" fillId="0" fontId="2" numFmtId="0" xfId="0" applyAlignment="1" applyBorder="1" applyFont="1">
      <alignment shrinkToFit="0" vertical="top" wrapText="1"/>
    </xf>
    <xf borderId="21" fillId="3" fontId="2" numFmtId="0" xfId="0" applyAlignment="1" applyBorder="1" applyFont="1">
      <alignment horizontal="left" shrinkToFit="0" vertical="center" wrapText="1"/>
    </xf>
    <xf borderId="0" fillId="0" fontId="7" numFmtId="0" xfId="0" applyFont="1"/>
    <xf borderId="22" fillId="4" fontId="8" numFmtId="0" xfId="0" applyAlignment="1" applyBorder="1" applyFill="1" applyFont="1">
      <alignment shrinkToFit="0" vertical="bottom" wrapText="0"/>
    </xf>
    <xf borderId="23" fillId="4" fontId="8" numFmtId="0" xfId="0" applyAlignment="1" applyBorder="1" applyFont="1">
      <alignment shrinkToFit="0" vertical="bottom" wrapText="0"/>
    </xf>
    <xf borderId="24" fillId="4" fontId="8" numFmtId="0" xfId="0" applyAlignment="1" applyBorder="1" applyFont="1">
      <alignment shrinkToFit="0" vertical="bottom" wrapText="0"/>
    </xf>
    <xf borderId="25" fillId="0" fontId="9" numFmtId="0" xfId="0" applyAlignment="1" applyBorder="1" applyFont="1">
      <alignment shrinkToFit="0" vertical="bottom" wrapText="0"/>
    </xf>
    <xf borderId="26" fillId="0" fontId="9" numFmtId="0" xfId="0" applyAlignment="1" applyBorder="1" applyFont="1">
      <alignment shrinkToFit="0" vertical="bottom" wrapText="0"/>
    </xf>
    <xf borderId="26" fillId="0" fontId="9" numFmtId="166" xfId="0" applyAlignment="1" applyBorder="1" applyFont="1" applyNumberFormat="1">
      <alignment shrinkToFit="0" vertical="bottom" wrapText="0"/>
    </xf>
    <xf borderId="27" fillId="0" fontId="9" numFmtId="166" xfId="0" applyAlignment="1" applyBorder="1" applyFont="1" applyNumberFormat="1">
      <alignment shrinkToFit="0" vertical="bottom" wrapText="0"/>
    </xf>
    <xf borderId="28" fillId="0" fontId="9" numFmtId="0" xfId="0" applyAlignment="1" applyBorder="1" applyFont="1">
      <alignment shrinkToFit="0" vertical="bottom" wrapText="0"/>
    </xf>
    <xf borderId="3" fillId="0" fontId="9" numFmtId="0" xfId="0" applyAlignment="1" applyBorder="1" applyFont="1">
      <alignment shrinkToFit="0" vertical="bottom" wrapText="0"/>
    </xf>
    <xf borderId="3" fillId="0" fontId="9" numFmtId="166" xfId="0" applyAlignment="1" applyBorder="1" applyFont="1" applyNumberFormat="1">
      <alignment shrinkToFit="0" vertical="bottom" wrapText="0"/>
    </xf>
    <xf borderId="29" fillId="0" fontId="9" numFmtId="166" xfId="0" applyAlignment="1" applyBorder="1" applyFont="1" applyNumberFormat="1">
      <alignment shrinkToFit="0" vertical="bottom" wrapText="0"/>
    </xf>
    <xf borderId="30" fillId="0" fontId="10" numFmtId="0" xfId="0" applyAlignment="1" applyBorder="1" applyFont="1">
      <alignment shrinkToFit="0" vertical="center" wrapText="1"/>
    </xf>
    <xf borderId="31" fillId="0" fontId="10" numFmtId="49" xfId="0" applyAlignment="1" applyBorder="1" applyFont="1" applyNumberFormat="1">
      <alignment horizontal="center" shrinkToFit="0" vertical="center" wrapText="0"/>
    </xf>
    <xf borderId="32" fillId="0" fontId="10" numFmtId="49" xfId="0" applyAlignment="1" applyBorder="1" applyFont="1" applyNumberFormat="1">
      <alignment horizontal="center" shrinkToFit="0" vertical="center" wrapText="0"/>
    </xf>
    <xf borderId="33" fillId="0" fontId="10" numFmtId="0" xfId="0" applyAlignment="1" applyBorder="1" applyFont="1">
      <alignment shrinkToFit="0" vertical="center" wrapText="1"/>
    </xf>
    <xf borderId="30" fillId="0" fontId="10" numFmtId="49" xfId="0" applyAlignment="1" applyBorder="1" applyFont="1" applyNumberFormat="1">
      <alignment horizontal="center" shrinkToFit="0" vertical="center" wrapText="0"/>
    </xf>
    <xf borderId="31" fillId="0" fontId="10" numFmtId="49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3D69B"/>
    <pageSetUpPr fitToPage="1"/>
  </sheetPr>
  <sheetViews>
    <sheetView workbookViewId="0"/>
  </sheetViews>
  <sheetFormatPr customHeight="1" defaultColWidth="14.43" defaultRowHeight="15.0"/>
  <cols>
    <col customWidth="1" min="1" max="1" width="44.14"/>
    <col customWidth="1" min="2" max="3" width="17.29"/>
    <col customWidth="1" min="4" max="4" width="29.43"/>
    <col customWidth="1" min="5" max="5" width="10.14"/>
    <col customWidth="1" min="6" max="6" width="41.29"/>
    <col customWidth="1" min="7" max="26" width="11.43"/>
  </cols>
  <sheetData>
    <row r="1" ht="8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2" t="s">
        <v>0</v>
      </c>
      <c r="B2" s="3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4"/>
      <c r="B3" s="4"/>
      <c r="C3" s="4"/>
      <c r="D3" s="5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7" t="s">
        <v>1</v>
      </c>
      <c r="B4" s="8" t="s">
        <v>2</v>
      </c>
      <c r="C4" s="9"/>
      <c r="D4" s="9"/>
      <c r="E4" s="9"/>
      <c r="F4" s="1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7" t="s">
        <v>3</v>
      </c>
      <c r="B5" s="11" t="s">
        <v>4</v>
      </c>
      <c r="C5" s="9"/>
      <c r="D5" s="9"/>
      <c r="E5" s="9"/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7" t="s">
        <v>5</v>
      </c>
      <c r="B6" s="11" t="s">
        <v>6</v>
      </c>
      <c r="C6" s="9"/>
      <c r="D6" s="9"/>
      <c r="E6" s="9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7" t="s">
        <v>7</v>
      </c>
      <c r="B7" s="12">
        <v>1.0</v>
      </c>
      <c r="C7" s="9"/>
      <c r="D7" s="9"/>
      <c r="E7" s="9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52.5" customHeight="1">
      <c r="A8" s="7" t="s">
        <v>8</v>
      </c>
      <c r="B8" s="13">
        <v>45962.0</v>
      </c>
      <c r="C8" s="9"/>
      <c r="D8" s="9"/>
      <c r="E8" s="9"/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4"/>
      <c r="B9" s="9"/>
      <c r="C9" s="9"/>
      <c r="D9" s="9"/>
      <c r="E9" s="9"/>
      <c r="F9" s="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5" t="s">
        <v>9</v>
      </c>
      <c r="B10" s="16" t="s">
        <v>10</v>
      </c>
      <c r="C10" s="17"/>
      <c r="D10" s="17"/>
      <c r="E10" s="17"/>
      <c r="F10" s="1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9"/>
      <c r="B11" s="20"/>
      <c r="F11" s="2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9"/>
      <c r="B12" s="20"/>
      <c r="F12" s="2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9"/>
      <c r="B13" s="20"/>
      <c r="F13" s="2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9"/>
      <c r="B14" s="20"/>
      <c r="F14" s="2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9"/>
      <c r="B15" s="20"/>
      <c r="F15" s="2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71.25" customHeight="1">
      <c r="A16" s="22"/>
      <c r="B16" s="23"/>
      <c r="C16" s="24"/>
      <c r="D16" s="24"/>
      <c r="E16" s="24"/>
      <c r="F16" s="2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75" customHeight="1">
      <c r="A17" s="26" t="s">
        <v>11</v>
      </c>
      <c r="B17" s="16" t="s">
        <v>12</v>
      </c>
      <c r="C17" s="17"/>
      <c r="D17" s="17"/>
      <c r="E17" s="17"/>
      <c r="F17" s="1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5.5" customHeight="1">
      <c r="A18" s="27"/>
      <c r="B18" s="20"/>
      <c r="F18" s="2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27"/>
      <c r="B19" s="20"/>
      <c r="F19" s="2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2.5" customHeight="1">
      <c r="A20" s="27"/>
      <c r="B20" s="20"/>
      <c r="F20" s="2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75" customHeight="1">
      <c r="A21" s="27"/>
      <c r="B21" s="20"/>
      <c r="F21" s="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0" customHeight="1">
      <c r="A22" s="27"/>
      <c r="B22" s="20"/>
      <c r="F22" s="2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64.25" customHeight="1">
      <c r="A23" s="27"/>
      <c r="B23" s="20"/>
      <c r="F23" s="2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94.5" customHeight="1">
      <c r="A24" s="28"/>
      <c r="B24" s="23"/>
      <c r="C24" s="24"/>
      <c r="D24" s="24"/>
      <c r="E24" s="24"/>
      <c r="F24" s="2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9" t="s">
        <v>13</v>
      </c>
      <c r="B25" s="30"/>
      <c r="C25" s="17"/>
      <c r="D25" s="17"/>
      <c r="E25" s="17"/>
      <c r="F25" s="1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0" customHeight="1">
      <c r="A26" s="28"/>
      <c r="B26" s="23"/>
      <c r="C26" s="24"/>
      <c r="D26" s="24"/>
      <c r="E26" s="24"/>
      <c r="F26" s="2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45.75" customHeight="1">
      <c r="A27" s="29" t="s">
        <v>14</v>
      </c>
      <c r="B27" s="31" t="s">
        <v>15</v>
      </c>
      <c r="C27" s="9"/>
      <c r="D27" s="9"/>
      <c r="E27" s="9"/>
      <c r="F27" s="1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7"/>
      <c r="B28" s="32" t="s">
        <v>16</v>
      </c>
      <c r="C28" s="9"/>
      <c r="D28" s="10"/>
      <c r="E28" s="33" t="s">
        <v>17</v>
      </c>
      <c r="F28" s="1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27"/>
      <c r="B29" s="32" t="s">
        <v>18</v>
      </c>
      <c r="C29" s="9"/>
      <c r="D29" s="10"/>
      <c r="E29" s="33" t="s">
        <v>19</v>
      </c>
      <c r="F29" s="1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7"/>
      <c r="B30" s="32" t="s">
        <v>20</v>
      </c>
      <c r="C30" s="9"/>
      <c r="D30" s="10"/>
      <c r="E30" s="33" t="s">
        <v>17</v>
      </c>
      <c r="F30" s="1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27"/>
      <c r="B31" s="34" t="s">
        <v>21</v>
      </c>
      <c r="C31" s="9"/>
      <c r="D31" s="10"/>
      <c r="E31" s="33" t="s">
        <v>17</v>
      </c>
      <c r="F31" s="1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28"/>
      <c r="B32" s="32" t="s">
        <v>22</v>
      </c>
      <c r="C32" s="9"/>
      <c r="D32" s="9"/>
      <c r="E32" s="9"/>
      <c r="F32" s="1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09.0" customHeight="1">
      <c r="A33" s="35" t="s">
        <v>23</v>
      </c>
      <c r="B33" s="16" t="s">
        <v>24</v>
      </c>
      <c r="C33" s="17"/>
      <c r="D33" s="17"/>
      <c r="E33" s="17"/>
      <c r="F33" s="1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A2:F2"/>
    <mergeCell ref="B4:F4"/>
    <mergeCell ref="B5:F5"/>
    <mergeCell ref="B6:F6"/>
    <mergeCell ref="B7:F7"/>
    <mergeCell ref="B8:F8"/>
    <mergeCell ref="A9:F9"/>
    <mergeCell ref="B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F32"/>
    <mergeCell ref="B33:F33"/>
    <mergeCell ref="A10:A16"/>
    <mergeCell ref="B10:F16"/>
    <mergeCell ref="A17:A24"/>
    <mergeCell ref="B17:F24"/>
    <mergeCell ref="A25:A26"/>
    <mergeCell ref="B25:F26"/>
    <mergeCell ref="A27:A32"/>
  </mergeCells>
  <dataValidations>
    <dataValidation type="list" allowBlank="1" showErrorMessage="1" sqref="E28:E31">
      <formula1>"Oui,Non"</formula1>
    </dataValidation>
    <dataValidation type="list" allowBlank="1" sqref="B7">
      <formula1>"100%,90%,80%"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DDD"/>
    <pageSetUpPr/>
  </sheetPr>
  <sheetViews>
    <sheetView workbookViewId="0"/>
  </sheetViews>
  <sheetFormatPr customHeight="1" defaultColWidth="14.43" defaultRowHeight="15.0"/>
  <cols>
    <col customWidth="1" min="1" max="1" width="66.14"/>
    <col customWidth="1" min="2" max="3" width="11.43"/>
    <col customWidth="1" hidden="1" min="4" max="6" width="11.43"/>
    <col customWidth="1" hidden="1" min="7" max="7" width="11.57"/>
    <col customWidth="1" hidden="1" min="8" max="9" width="11.43"/>
    <col customWidth="1" hidden="1" min="10" max="10" width="15.14"/>
    <col customWidth="1" hidden="1" min="11" max="11" width="18.43"/>
    <col customWidth="1" hidden="1" min="12" max="16" width="11.43"/>
    <col customWidth="1" hidden="1" min="17" max="17" width="11.57"/>
    <col customWidth="1" min="18" max="26" width="11.43"/>
  </cols>
  <sheetData>
    <row r="1" ht="14.25" hidden="1" customHeight="1">
      <c r="B1" s="36" t="s">
        <v>25</v>
      </c>
      <c r="D1" s="36">
        <v>55.5635</v>
      </c>
      <c r="E1" s="36">
        <f>313*D1/360*30</f>
        <v>1449.281292</v>
      </c>
    </row>
    <row r="2" ht="14.25" hidden="1" customHeight="1"/>
    <row r="3" ht="14.25" customHeight="1">
      <c r="A3" s="37" t="s">
        <v>26</v>
      </c>
      <c r="B3" s="38" t="s">
        <v>27</v>
      </c>
      <c r="C3" s="38" t="s">
        <v>28</v>
      </c>
      <c r="D3" s="38" t="s">
        <v>29</v>
      </c>
      <c r="E3" s="38" t="s">
        <v>30</v>
      </c>
      <c r="F3" s="38" t="s">
        <v>31</v>
      </c>
      <c r="G3" s="38" t="s">
        <v>32</v>
      </c>
      <c r="H3" s="38" t="s">
        <v>33</v>
      </c>
      <c r="I3" s="38" t="s">
        <v>34</v>
      </c>
      <c r="J3" s="38" t="s">
        <v>35</v>
      </c>
      <c r="K3" s="38" t="s">
        <v>36</v>
      </c>
      <c r="L3" s="38" t="s">
        <v>37</v>
      </c>
      <c r="M3" s="38" t="s">
        <v>38</v>
      </c>
      <c r="N3" s="38" t="s">
        <v>39</v>
      </c>
      <c r="O3" s="38" t="s">
        <v>40</v>
      </c>
      <c r="P3" s="38" t="s">
        <v>41</v>
      </c>
      <c r="Q3" s="39" t="s">
        <v>42</v>
      </c>
    </row>
    <row r="4" ht="14.25" customHeight="1">
      <c r="A4" s="40" t="s">
        <v>43</v>
      </c>
      <c r="B4" s="41">
        <v>658.0</v>
      </c>
      <c r="C4" s="41">
        <v>100.0</v>
      </c>
      <c r="D4" s="42">
        <f t="shared" ref="D4:D141" si="1">($D$1*(B4/12)*C4)/100</f>
        <v>3046.731917</v>
      </c>
      <c r="E4" s="42">
        <f t="shared" ref="E4:E97" si="2">IF(B4&gt;=313,D4,E1)*3/100</f>
        <v>91.4019575</v>
      </c>
      <c r="F4" s="42">
        <f t="shared" ref="F4:F141" si="3">IF(B4&lt;315,1457.52*C4/100-D4,0)</f>
        <v>0</v>
      </c>
      <c r="G4" s="42">
        <f t="shared" ref="G4:G141" si="4">SUM(D4:F4)</f>
        <v>3138.133874</v>
      </c>
      <c r="H4" s="42">
        <f t="shared" ref="H4:H141" si="5">G4*0.75/100</f>
        <v>23.53600406</v>
      </c>
      <c r="I4" s="42">
        <f t="shared" ref="I4:I141" si="6">G4*0.3/100</f>
        <v>9.414401623</v>
      </c>
      <c r="J4" s="42">
        <f t="shared" ref="J4:J141" si="7">IF(G4&lt;3170*(C4/100),G4*6.85/100,3170*(C4/100)*6.85/100)</f>
        <v>214.9621704</v>
      </c>
      <c r="K4" s="42">
        <f t="shared" ref="K4:K141" si="8">(G4*0.9825)*2.4/100</f>
        <v>73.99719675</v>
      </c>
      <c r="L4" s="42">
        <f t="shared" ref="L4:L141" si="9">(G4*0.9825)*5.1/100</f>
        <v>157.2440431</v>
      </c>
      <c r="M4" s="42">
        <f t="shared" ref="M4:M141" si="10">(G4*0.9825)*0.5/100</f>
        <v>15.41608266</v>
      </c>
      <c r="N4" s="42">
        <f t="shared" ref="N4:N141" si="11">IF(G4&lt;(3170*(C4/100)),(G4*2.64/100),3170*(C4/100)*2.64/100)</f>
        <v>82.84673428</v>
      </c>
      <c r="O4" s="42">
        <f t="shared" ref="O4:O141" si="12">IF((G4&gt;(3170*C4/100)),((G4-(3170*C4/100))*(6.58/100)),0)</f>
        <v>0</v>
      </c>
      <c r="P4" s="42">
        <f t="shared" ref="P4:P141" si="13">IF(((G4-(H4+I4+J4+N4+O4))&gt;1426.13),((G4-(H4+I4+J4+N4+O4))*1/100),0)</f>
        <v>28.07374564</v>
      </c>
      <c r="Q4" s="43">
        <f t="shared" ref="Q4:Q141" si="14">G4-SUM(H4:P4)</f>
        <v>2532.643496</v>
      </c>
    </row>
    <row r="5" ht="14.25" customHeight="1">
      <c r="A5" s="44" t="s">
        <v>44</v>
      </c>
      <c r="B5" s="45">
        <v>734.0</v>
      </c>
      <c r="C5" s="45">
        <v>100.0</v>
      </c>
      <c r="D5" s="46">
        <f t="shared" si="1"/>
        <v>3398.634083</v>
      </c>
      <c r="E5" s="46">
        <f t="shared" si="2"/>
        <v>101.9590225</v>
      </c>
      <c r="F5" s="46">
        <f t="shared" si="3"/>
        <v>0</v>
      </c>
      <c r="G5" s="46">
        <f t="shared" si="4"/>
        <v>3500.593106</v>
      </c>
      <c r="H5" s="46">
        <f t="shared" si="5"/>
        <v>26.25444829</v>
      </c>
      <c r="I5" s="46">
        <f t="shared" si="6"/>
        <v>10.50177932</v>
      </c>
      <c r="J5" s="46">
        <f t="shared" si="7"/>
        <v>217.145</v>
      </c>
      <c r="K5" s="46">
        <f t="shared" si="8"/>
        <v>82.54398544</v>
      </c>
      <c r="L5" s="46">
        <f t="shared" si="9"/>
        <v>175.4059691</v>
      </c>
      <c r="M5" s="46">
        <f t="shared" si="10"/>
        <v>17.19666363</v>
      </c>
      <c r="N5" s="46">
        <f t="shared" si="11"/>
        <v>83.688</v>
      </c>
      <c r="O5" s="46">
        <f t="shared" si="12"/>
        <v>21.75302636</v>
      </c>
      <c r="P5" s="46">
        <f t="shared" si="13"/>
        <v>31.41250852</v>
      </c>
      <c r="Q5" s="47">
        <f t="shared" si="14"/>
        <v>2834.691725</v>
      </c>
    </row>
    <row r="6" ht="14.25" customHeight="1">
      <c r="A6" s="44" t="s">
        <v>45</v>
      </c>
      <c r="B6" s="45">
        <v>821.0</v>
      </c>
      <c r="C6" s="45">
        <v>100.0</v>
      </c>
      <c r="D6" s="46">
        <f t="shared" si="1"/>
        <v>3801.469458</v>
      </c>
      <c r="E6" s="46">
        <f t="shared" si="2"/>
        <v>114.0440838</v>
      </c>
      <c r="F6" s="46">
        <f t="shared" si="3"/>
        <v>0</v>
      </c>
      <c r="G6" s="46">
        <f t="shared" si="4"/>
        <v>3915.513542</v>
      </c>
      <c r="H6" s="46">
        <f t="shared" si="5"/>
        <v>29.36635157</v>
      </c>
      <c r="I6" s="46">
        <f t="shared" si="6"/>
        <v>11.74654063</v>
      </c>
      <c r="J6" s="46">
        <f t="shared" si="7"/>
        <v>217.145</v>
      </c>
      <c r="K6" s="46">
        <f t="shared" si="8"/>
        <v>92.32780932</v>
      </c>
      <c r="L6" s="46">
        <f t="shared" si="9"/>
        <v>196.1965948</v>
      </c>
      <c r="M6" s="46">
        <f t="shared" si="10"/>
        <v>19.23496028</v>
      </c>
      <c r="N6" s="46">
        <f t="shared" si="11"/>
        <v>83.688</v>
      </c>
      <c r="O6" s="46">
        <f t="shared" si="12"/>
        <v>49.05479107</v>
      </c>
      <c r="P6" s="46">
        <f t="shared" si="13"/>
        <v>35.24512859</v>
      </c>
      <c r="Q6" s="47">
        <f t="shared" si="14"/>
        <v>3181.508366</v>
      </c>
    </row>
    <row r="7" ht="14.25" customHeight="1">
      <c r="A7" s="44" t="s">
        <v>46</v>
      </c>
      <c r="B7" s="45">
        <v>582.0</v>
      </c>
      <c r="C7" s="45">
        <v>100.0</v>
      </c>
      <c r="D7" s="46">
        <f t="shared" si="1"/>
        <v>2694.82975</v>
      </c>
      <c r="E7" s="46">
        <f t="shared" si="2"/>
        <v>80.8448925</v>
      </c>
      <c r="F7" s="46">
        <f t="shared" si="3"/>
        <v>0</v>
      </c>
      <c r="G7" s="46">
        <f t="shared" si="4"/>
        <v>2775.674643</v>
      </c>
      <c r="H7" s="46">
        <f t="shared" si="5"/>
        <v>20.81755982</v>
      </c>
      <c r="I7" s="46">
        <f t="shared" si="6"/>
        <v>8.327023928</v>
      </c>
      <c r="J7" s="46">
        <f t="shared" si="7"/>
        <v>190.133713</v>
      </c>
      <c r="K7" s="46">
        <f t="shared" si="8"/>
        <v>65.45040807</v>
      </c>
      <c r="L7" s="46">
        <f t="shared" si="9"/>
        <v>139.0821171</v>
      </c>
      <c r="M7" s="46">
        <f t="shared" si="10"/>
        <v>13.63550168</v>
      </c>
      <c r="N7" s="46">
        <f t="shared" si="11"/>
        <v>73.27781056</v>
      </c>
      <c r="O7" s="46">
        <f t="shared" si="12"/>
        <v>0</v>
      </c>
      <c r="P7" s="46">
        <f t="shared" si="13"/>
        <v>24.83118535</v>
      </c>
      <c r="Q7" s="47">
        <f t="shared" si="14"/>
        <v>2240.119323</v>
      </c>
    </row>
    <row r="8" ht="14.25" customHeight="1">
      <c r="A8" s="44" t="s">
        <v>47</v>
      </c>
      <c r="B8" s="45">
        <v>658.0</v>
      </c>
      <c r="C8" s="45">
        <v>100.0</v>
      </c>
      <c r="D8" s="46">
        <f t="shared" si="1"/>
        <v>3046.731917</v>
      </c>
      <c r="E8" s="46">
        <f t="shared" si="2"/>
        <v>91.4019575</v>
      </c>
      <c r="F8" s="46">
        <f t="shared" si="3"/>
        <v>0</v>
      </c>
      <c r="G8" s="46">
        <f t="shared" si="4"/>
        <v>3138.133874</v>
      </c>
      <c r="H8" s="46">
        <f t="shared" si="5"/>
        <v>23.53600406</v>
      </c>
      <c r="I8" s="46">
        <f t="shared" si="6"/>
        <v>9.414401623</v>
      </c>
      <c r="J8" s="46">
        <f t="shared" si="7"/>
        <v>214.9621704</v>
      </c>
      <c r="K8" s="46">
        <f t="shared" si="8"/>
        <v>73.99719675</v>
      </c>
      <c r="L8" s="46">
        <f t="shared" si="9"/>
        <v>157.2440431</v>
      </c>
      <c r="M8" s="46">
        <f t="shared" si="10"/>
        <v>15.41608266</v>
      </c>
      <c r="N8" s="46">
        <f t="shared" si="11"/>
        <v>82.84673428</v>
      </c>
      <c r="O8" s="46">
        <f t="shared" si="12"/>
        <v>0</v>
      </c>
      <c r="P8" s="46">
        <f t="shared" si="13"/>
        <v>28.07374564</v>
      </c>
      <c r="Q8" s="47">
        <f t="shared" si="14"/>
        <v>2532.643496</v>
      </c>
    </row>
    <row r="9" ht="14.25" customHeight="1">
      <c r="A9" s="44" t="s">
        <v>48</v>
      </c>
      <c r="B9" s="45">
        <v>734.0</v>
      </c>
      <c r="C9" s="45">
        <v>100.0</v>
      </c>
      <c r="D9" s="46">
        <f t="shared" si="1"/>
        <v>3398.634083</v>
      </c>
      <c r="E9" s="46">
        <f t="shared" si="2"/>
        <v>101.9590225</v>
      </c>
      <c r="F9" s="46">
        <f t="shared" si="3"/>
        <v>0</v>
      </c>
      <c r="G9" s="46">
        <f t="shared" si="4"/>
        <v>3500.593106</v>
      </c>
      <c r="H9" s="46">
        <f t="shared" si="5"/>
        <v>26.25444829</v>
      </c>
      <c r="I9" s="46">
        <f t="shared" si="6"/>
        <v>10.50177932</v>
      </c>
      <c r="J9" s="46">
        <f t="shared" si="7"/>
        <v>217.145</v>
      </c>
      <c r="K9" s="46">
        <f t="shared" si="8"/>
        <v>82.54398544</v>
      </c>
      <c r="L9" s="46">
        <f t="shared" si="9"/>
        <v>175.4059691</v>
      </c>
      <c r="M9" s="46">
        <f t="shared" si="10"/>
        <v>17.19666363</v>
      </c>
      <c r="N9" s="46">
        <f t="shared" si="11"/>
        <v>83.688</v>
      </c>
      <c r="O9" s="46">
        <f t="shared" si="12"/>
        <v>21.75302636</v>
      </c>
      <c r="P9" s="46">
        <f t="shared" si="13"/>
        <v>31.41250852</v>
      </c>
      <c r="Q9" s="47">
        <f t="shared" si="14"/>
        <v>2834.691725</v>
      </c>
    </row>
    <row r="10" ht="14.25" customHeight="1">
      <c r="A10" s="44" t="s">
        <v>49</v>
      </c>
      <c r="B10" s="45">
        <v>783.0</v>
      </c>
      <c r="C10" s="45">
        <v>100.0</v>
      </c>
      <c r="D10" s="46">
        <f t="shared" si="1"/>
        <v>3625.518375</v>
      </c>
      <c r="E10" s="46">
        <f t="shared" si="2"/>
        <v>108.7655513</v>
      </c>
      <c r="F10" s="46">
        <f t="shared" si="3"/>
        <v>0</v>
      </c>
      <c r="G10" s="46">
        <f t="shared" si="4"/>
        <v>3734.283926</v>
      </c>
      <c r="H10" s="46">
        <f t="shared" si="5"/>
        <v>28.00712945</v>
      </c>
      <c r="I10" s="46">
        <f t="shared" si="6"/>
        <v>11.20285178</v>
      </c>
      <c r="J10" s="46">
        <f t="shared" si="7"/>
        <v>217.145</v>
      </c>
      <c r="K10" s="46">
        <f t="shared" si="8"/>
        <v>88.05441498</v>
      </c>
      <c r="L10" s="46">
        <f t="shared" si="9"/>
        <v>187.1156318</v>
      </c>
      <c r="M10" s="46">
        <f t="shared" si="10"/>
        <v>18.34466979</v>
      </c>
      <c r="N10" s="46">
        <f t="shared" si="11"/>
        <v>83.688</v>
      </c>
      <c r="O10" s="46">
        <f t="shared" si="12"/>
        <v>37.12988235</v>
      </c>
      <c r="P10" s="46">
        <f t="shared" si="13"/>
        <v>33.57111063</v>
      </c>
      <c r="Q10" s="47">
        <f t="shared" si="14"/>
        <v>3030.025235</v>
      </c>
    </row>
    <row r="11" ht="14.25" customHeight="1">
      <c r="A11" s="44" t="s">
        <v>50</v>
      </c>
      <c r="B11" s="45">
        <v>821.0</v>
      </c>
      <c r="C11" s="45">
        <v>100.0</v>
      </c>
      <c r="D11" s="46">
        <f t="shared" si="1"/>
        <v>3801.469458</v>
      </c>
      <c r="E11" s="46">
        <f t="shared" si="2"/>
        <v>114.0440838</v>
      </c>
      <c r="F11" s="46">
        <f t="shared" si="3"/>
        <v>0</v>
      </c>
      <c r="G11" s="46">
        <f t="shared" si="4"/>
        <v>3915.513542</v>
      </c>
      <c r="H11" s="46">
        <f t="shared" si="5"/>
        <v>29.36635157</v>
      </c>
      <c r="I11" s="46">
        <f t="shared" si="6"/>
        <v>11.74654063</v>
      </c>
      <c r="J11" s="46">
        <f t="shared" si="7"/>
        <v>217.145</v>
      </c>
      <c r="K11" s="46">
        <f t="shared" si="8"/>
        <v>92.32780932</v>
      </c>
      <c r="L11" s="46">
        <f t="shared" si="9"/>
        <v>196.1965948</v>
      </c>
      <c r="M11" s="46">
        <f t="shared" si="10"/>
        <v>19.23496028</v>
      </c>
      <c r="N11" s="46">
        <f t="shared" si="11"/>
        <v>83.688</v>
      </c>
      <c r="O11" s="46">
        <f t="shared" si="12"/>
        <v>49.05479107</v>
      </c>
      <c r="P11" s="46">
        <f t="shared" si="13"/>
        <v>35.24512859</v>
      </c>
      <c r="Q11" s="47">
        <f t="shared" si="14"/>
        <v>3181.508366</v>
      </c>
    </row>
    <row r="12" ht="14.25" customHeight="1">
      <c r="A12" s="44" t="s">
        <v>51</v>
      </c>
      <c r="B12" s="45">
        <v>412.0</v>
      </c>
      <c r="C12" s="45">
        <v>100.0</v>
      </c>
      <c r="D12" s="46">
        <f t="shared" si="1"/>
        <v>1907.680167</v>
      </c>
      <c r="E12" s="46">
        <f t="shared" si="2"/>
        <v>57.230405</v>
      </c>
      <c r="F12" s="46">
        <f t="shared" si="3"/>
        <v>0</v>
      </c>
      <c r="G12" s="46">
        <f t="shared" si="4"/>
        <v>1964.910572</v>
      </c>
      <c r="H12" s="46">
        <f t="shared" si="5"/>
        <v>14.73682929</v>
      </c>
      <c r="I12" s="46">
        <f t="shared" si="6"/>
        <v>5.894731715</v>
      </c>
      <c r="J12" s="46">
        <f t="shared" si="7"/>
        <v>134.5963742</v>
      </c>
      <c r="K12" s="46">
        <f t="shared" si="8"/>
        <v>46.33259128</v>
      </c>
      <c r="L12" s="46">
        <f t="shared" si="9"/>
        <v>98.45675647</v>
      </c>
      <c r="M12" s="46">
        <f t="shared" si="10"/>
        <v>9.652623183</v>
      </c>
      <c r="N12" s="46">
        <f t="shared" si="11"/>
        <v>51.87363909</v>
      </c>
      <c r="O12" s="46">
        <f t="shared" si="12"/>
        <v>0</v>
      </c>
      <c r="P12" s="46">
        <f t="shared" si="13"/>
        <v>17.57808997</v>
      </c>
      <c r="Q12" s="47">
        <f t="shared" si="14"/>
        <v>1585.788937</v>
      </c>
    </row>
    <row r="13" ht="14.25" customHeight="1">
      <c r="A13" s="44" t="s">
        <v>52</v>
      </c>
      <c r="B13" s="45">
        <v>437.0</v>
      </c>
      <c r="C13" s="45">
        <v>100.0</v>
      </c>
      <c r="D13" s="46">
        <f t="shared" si="1"/>
        <v>2023.437458</v>
      </c>
      <c r="E13" s="46">
        <f t="shared" si="2"/>
        <v>60.70312375</v>
      </c>
      <c r="F13" s="46">
        <f t="shared" si="3"/>
        <v>0</v>
      </c>
      <c r="G13" s="46">
        <f t="shared" si="4"/>
        <v>2084.140582</v>
      </c>
      <c r="H13" s="46">
        <f t="shared" si="5"/>
        <v>15.63105437</v>
      </c>
      <c r="I13" s="46">
        <f t="shared" si="6"/>
        <v>6.252421746</v>
      </c>
      <c r="J13" s="46">
        <f t="shared" si="7"/>
        <v>142.7636299</v>
      </c>
      <c r="K13" s="46">
        <f t="shared" si="8"/>
        <v>49.14403493</v>
      </c>
      <c r="L13" s="46">
        <f t="shared" si="9"/>
        <v>104.4310742</v>
      </c>
      <c r="M13" s="46">
        <f t="shared" si="10"/>
        <v>10.23834061</v>
      </c>
      <c r="N13" s="46">
        <f t="shared" si="11"/>
        <v>55.02131137</v>
      </c>
      <c r="O13" s="46">
        <f t="shared" si="12"/>
        <v>0</v>
      </c>
      <c r="P13" s="46">
        <f t="shared" si="13"/>
        <v>18.64472165</v>
      </c>
      <c r="Q13" s="47">
        <f t="shared" si="14"/>
        <v>1682.013993</v>
      </c>
    </row>
    <row r="14" ht="14.25" customHeight="1">
      <c r="A14" s="44" t="s">
        <v>53</v>
      </c>
      <c r="B14" s="45">
        <v>464.0</v>
      </c>
      <c r="C14" s="45">
        <v>100.0</v>
      </c>
      <c r="D14" s="46">
        <f t="shared" si="1"/>
        <v>2148.455333</v>
      </c>
      <c r="E14" s="46">
        <f t="shared" si="2"/>
        <v>64.45366</v>
      </c>
      <c r="F14" s="46">
        <f t="shared" si="3"/>
        <v>0</v>
      </c>
      <c r="G14" s="46">
        <f t="shared" si="4"/>
        <v>2212.908993</v>
      </c>
      <c r="H14" s="46">
        <f t="shared" si="5"/>
        <v>16.59681745</v>
      </c>
      <c r="I14" s="46">
        <f t="shared" si="6"/>
        <v>6.63872698</v>
      </c>
      <c r="J14" s="46">
        <f t="shared" si="7"/>
        <v>151.584266</v>
      </c>
      <c r="K14" s="46">
        <f t="shared" si="8"/>
        <v>52.18039406</v>
      </c>
      <c r="L14" s="46">
        <f t="shared" si="9"/>
        <v>110.8833374</v>
      </c>
      <c r="M14" s="46">
        <f t="shared" si="10"/>
        <v>10.87091543</v>
      </c>
      <c r="N14" s="46">
        <f t="shared" si="11"/>
        <v>58.42079742</v>
      </c>
      <c r="O14" s="46">
        <f t="shared" si="12"/>
        <v>0</v>
      </c>
      <c r="P14" s="46">
        <f t="shared" si="13"/>
        <v>19.79668385</v>
      </c>
      <c r="Q14" s="47">
        <f t="shared" si="14"/>
        <v>1785.937055</v>
      </c>
    </row>
    <row r="15" ht="14.25" customHeight="1">
      <c r="A15" s="44" t="s">
        <v>54</v>
      </c>
      <c r="B15" s="45">
        <v>492.0</v>
      </c>
      <c r="C15" s="45">
        <v>100.0</v>
      </c>
      <c r="D15" s="46">
        <f t="shared" si="1"/>
        <v>2278.1035</v>
      </c>
      <c r="E15" s="46">
        <f t="shared" si="2"/>
        <v>68.343105</v>
      </c>
      <c r="F15" s="46">
        <f t="shared" si="3"/>
        <v>0</v>
      </c>
      <c r="G15" s="46">
        <f t="shared" si="4"/>
        <v>2346.446605</v>
      </c>
      <c r="H15" s="46">
        <f t="shared" si="5"/>
        <v>17.59834954</v>
      </c>
      <c r="I15" s="46">
        <f t="shared" si="6"/>
        <v>7.039339815</v>
      </c>
      <c r="J15" s="46">
        <f t="shared" si="7"/>
        <v>160.7315924</v>
      </c>
      <c r="K15" s="46">
        <f t="shared" si="8"/>
        <v>55.32921095</v>
      </c>
      <c r="L15" s="46">
        <f t="shared" si="9"/>
        <v>117.5745733</v>
      </c>
      <c r="M15" s="46">
        <f t="shared" si="10"/>
        <v>11.52691895</v>
      </c>
      <c r="N15" s="46">
        <f t="shared" si="11"/>
        <v>61.94619037</v>
      </c>
      <c r="O15" s="46">
        <f t="shared" si="12"/>
        <v>0</v>
      </c>
      <c r="P15" s="46">
        <f t="shared" si="13"/>
        <v>20.99131133</v>
      </c>
      <c r="Q15" s="47">
        <f t="shared" si="14"/>
        <v>1893.709118</v>
      </c>
    </row>
    <row r="16" ht="14.25" customHeight="1">
      <c r="A16" s="44" t="s">
        <v>55</v>
      </c>
      <c r="B16" s="45">
        <v>514.0</v>
      </c>
      <c r="C16" s="45">
        <v>100.0</v>
      </c>
      <c r="D16" s="46">
        <f t="shared" si="1"/>
        <v>2379.969917</v>
      </c>
      <c r="E16" s="46">
        <f t="shared" si="2"/>
        <v>71.3990975</v>
      </c>
      <c r="F16" s="46">
        <f t="shared" si="3"/>
        <v>0</v>
      </c>
      <c r="G16" s="46">
        <f t="shared" si="4"/>
        <v>2451.369014</v>
      </c>
      <c r="H16" s="46">
        <f t="shared" si="5"/>
        <v>18.38526761</v>
      </c>
      <c r="I16" s="46">
        <f t="shared" si="6"/>
        <v>7.354107043</v>
      </c>
      <c r="J16" s="46">
        <f t="shared" si="7"/>
        <v>167.9187775</v>
      </c>
      <c r="K16" s="46">
        <f t="shared" si="8"/>
        <v>57.80328135</v>
      </c>
      <c r="L16" s="46">
        <f t="shared" si="9"/>
        <v>122.8319729</v>
      </c>
      <c r="M16" s="46">
        <f t="shared" si="10"/>
        <v>12.04235028</v>
      </c>
      <c r="N16" s="46">
        <f t="shared" si="11"/>
        <v>64.71614197</v>
      </c>
      <c r="O16" s="46">
        <f t="shared" si="12"/>
        <v>0</v>
      </c>
      <c r="P16" s="46">
        <f t="shared" si="13"/>
        <v>21.9299472</v>
      </c>
      <c r="Q16" s="47">
        <f t="shared" si="14"/>
        <v>1978.387168</v>
      </c>
    </row>
    <row r="17" ht="14.25" customHeight="1">
      <c r="A17" s="44" t="s">
        <v>56</v>
      </c>
      <c r="B17" s="45">
        <v>550.0</v>
      </c>
      <c r="C17" s="45">
        <v>100.0</v>
      </c>
      <c r="D17" s="46">
        <f t="shared" si="1"/>
        <v>2546.660417</v>
      </c>
      <c r="E17" s="46">
        <f t="shared" si="2"/>
        <v>76.3998125</v>
      </c>
      <c r="F17" s="46">
        <f t="shared" si="3"/>
        <v>0</v>
      </c>
      <c r="G17" s="46">
        <f t="shared" si="4"/>
        <v>2623.060229</v>
      </c>
      <c r="H17" s="46">
        <f t="shared" si="5"/>
        <v>19.67295172</v>
      </c>
      <c r="I17" s="46">
        <f t="shared" si="6"/>
        <v>7.869180688</v>
      </c>
      <c r="J17" s="46">
        <f t="shared" si="7"/>
        <v>179.6796257</v>
      </c>
      <c r="K17" s="46">
        <f t="shared" si="8"/>
        <v>61.8517602</v>
      </c>
      <c r="L17" s="46">
        <f t="shared" si="9"/>
        <v>131.4349904</v>
      </c>
      <c r="M17" s="46">
        <f t="shared" si="10"/>
        <v>12.88578338</v>
      </c>
      <c r="N17" s="46">
        <f t="shared" si="11"/>
        <v>69.24879005</v>
      </c>
      <c r="O17" s="46">
        <f t="shared" si="12"/>
        <v>0</v>
      </c>
      <c r="P17" s="46">
        <f t="shared" si="13"/>
        <v>23.46589681</v>
      </c>
      <c r="Q17" s="47">
        <f t="shared" si="14"/>
        <v>2116.95125</v>
      </c>
    </row>
    <row r="18" ht="14.25" customHeight="1">
      <c r="A18" s="44" t="s">
        <v>57</v>
      </c>
      <c r="B18" s="45">
        <v>582.0</v>
      </c>
      <c r="C18" s="45">
        <v>100.0</v>
      </c>
      <c r="D18" s="46">
        <f t="shared" si="1"/>
        <v>2694.82975</v>
      </c>
      <c r="E18" s="46">
        <f t="shared" si="2"/>
        <v>80.8448925</v>
      </c>
      <c r="F18" s="46">
        <f t="shared" si="3"/>
        <v>0</v>
      </c>
      <c r="G18" s="46">
        <f t="shared" si="4"/>
        <v>2775.674643</v>
      </c>
      <c r="H18" s="46">
        <f t="shared" si="5"/>
        <v>20.81755982</v>
      </c>
      <c r="I18" s="46">
        <f t="shared" si="6"/>
        <v>8.327023928</v>
      </c>
      <c r="J18" s="46">
        <f t="shared" si="7"/>
        <v>190.133713</v>
      </c>
      <c r="K18" s="46">
        <f t="shared" si="8"/>
        <v>65.45040807</v>
      </c>
      <c r="L18" s="46">
        <f t="shared" si="9"/>
        <v>139.0821171</v>
      </c>
      <c r="M18" s="46">
        <f t="shared" si="10"/>
        <v>13.63550168</v>
      </c>
      <c r="N18" s="46">
        <f t="shared" si="11"/>
        <v>73.27781056</v>
      </c>
      <c r="O18" s="46">
        <f t="shared" si="12"/>
        <v>0</v>
      </c>
      <c r="P18" s="46">
        <f t="shared" si="13"/>
        <v>24.83118535</v>
      </c>
      <c r="Q18" s="47">
        <f t="shared" si="14"/>
        <v>2240.119323</v>
      </c>
    </row>
    <row r="19" ht="14.25" customHeight="1">
      <c r="A19" s="44" t="s">
        <v>58</v>
      </c>
      <c r="B19" s="45">
        <v>619.0</v>
      </c>
      <c r="C19" s="45">
        <v>100.0</v>
      </c>
      <c r="D19" s="46">
        <f t="shared" si="1"/>
        <v>2866.150542</v>
      </c>
      <c r="E19" s="46">
        <f t="shared" si="2"/>
        <v>85.98451625</v>
      </c>
      <c r="F19" s="46">
        <f t="shared" si="3"/>
        <v>0</v>
      </c>
      <c r="G19" s="46">
        <f t="shared" si="4"/>
        <v>2952.135058</v>
      </c>
      <c r="H19" s="46">
        <f t="shared" si="5"/>
        <v>22.14101293</v>
      </c>
      <c r="I19" s="46">
        <f t="shared" si="6"/>
        <v>8.856405174</v>
      </c>
      <c r="J19" s="46">
        <f t="shared" si="7"/>
        <v>202.2212515</v>
      </c>
      <c r="K19" s="46">
        <f t="shared" si="8"/>
        <v>69.61134467</v>
      </c>
      <c r="L19" s="46">
        <f t="shared" si="9"/>
        <v>147.9241074</v>
      </c>
      <c r="M19" s="46">
        <f t="shared" si="10"/>
        <v>14.50236347</v>
      </c>
      <c r="N19" s="46">
        <f t="shared" si="11"/>
        <v>77.93636553</v>
      </c>
      <c r="O19" s="46">
        <f t="shared" si="12"/>
        <v>0</v>
      </c>
      <c r="P19" s="46">
        <f t="shared" si="13"/>
        <v>26.40980023</v>
      </c>
      <c r="Q19" s="47">
        <f t="shared" si="14"/>
        <v>2382.532407</v>
      </c>
    </row>
    <row r="20" ht="14.25" customHeight="1">
      <c r="A20" s="44" t="s">
        <v>59</v>
      </c>
      <c r="B20" s="45">
        <v>658.0</v>
      </c>
      <c r="C20" s="45">
        <v>100.0</v>
      </c>
      <c r="D20" s="46">
        <f t="shared" si="1"/>
        <v>3046.731917</v>
      </c>
      <c r="E20" s="46">
        <f t="shared" si="2"/>
        <v>91.4019575</v>
      </c>
      <c r="F20" s="46">
        <f t="shared" si="3"/>
        <v>0</v>
      </c>
      <c r="G20" s="46">
        <f t="shared" si="4"/>
        <v>3138.133874</v>
      </c>
      <c r="H20" s="46">
        <f t="shared" si="5"/>
        <v>23.53600406</v>
      </c>
      <c r="I20" s="46">
        <f t="shared" si="6"/>
        <v>9.414401623</v>
      </c>
      <c r="J20" s="46">
        <f t="shared" si="7"/>
        <v>214.9621704</v>
      </c>
      <c r="K20" s="46">
        <f t="shared" si="8"/>
        <v>73.99719675</v>
      </c>
      <c r="L20" s="46">
        <f t="shared" si="9"/>
        <v>157.2440431</v>
      </c>
      <c r="M20" s="46">
        <f t="shared" si="10"/>
        <v>15.41608266</v>
      </c>
      <c r="N20" s="46">
        <f t="shared" si="11"/>
        <v>82.84673428</v>
      </c>
      <c r="O20" s="46">
        <f t="shared" si="12"/>
        <v>0</v>
      </c>
      <c r="P20" s="46">
        <f t="shared" si="13"/>
        <v>28.07374564</v>
      </c>
      <c r="Q20" s="47">
        <f t="shared" si="14"/>
        <v>2532.643496</v>
      </c>
    </row>
    <row r="21" ht="14.25" customHeight="1">
      <c r="A21" s="44" t="s">
        <v>60</v>
      </c>
      <c r="B21" s="45">
        <v>686.0</v>
      </c>
      <c r="C21" s="45">
        <v>100.0</v>
      </c>
      <c r="D21" s="46">
        <f t="shared" si="1"/>
        <v>3176.380083</v>
      </c>
      <c r="E21" s="46">
        <f t="shared" si="2"/>
        <v>95.2914025</v>
      </c>
      <c r="F21" s="46">
        <f t="shared" si="3"/>
        <v>0</v>
      </c>
      <c r="G21" s="46">
        <f t="shared" si="4"/>
        <v>3271.671486</v>
      </c>
      <c r="H21" s="46">
        <f t="shared" si="5"/>
        <v>24.53753614</v>
      </c>
      <c r="I21" s="46">
        <f t="shared" si="6"/>
        <v>9.815014458</v>
      </c>
      <c r="J21" s="46">
        <f t="shared" si="7"/>
        <v>217.145</v>
      </c>
      <c r="K21" s="46">
        <f t="shared" si="8"/>
        <v>77.14601364</v>
      </c>
      <c r="L21" s="46">
        <f t="shared" si="9"/>
        <v>163.935279</v>
      </c>
      <c r="M21" s="46">
        <f t="shared" si="10"/>
        <v>16.07208617</v>
      </c>
      <c r="N21" s="46">
        <f t="shared" si="11"/>
        <v>83.688</v>
      </c>
      <c r="O21" s="46">
        <f t="shared" si="12"/>
        <v>6.689983768</v>
      </c>
      <c r="P21" s="46">
        <f t="shared" si="13"/>
        <v>29.29795951</v>
      </c>
      <c r="Q21" s="47">
        <f t="shared" si="14"/>
        <v>2643.344613</v>
      </c>
    </row>
    <row r="22" ht="14.25" customHeight="1">
      <c r="A22" s="44" t="s">
        <v>61</v>
      </c>
      <c r="B22" s="45">
        <v>713.0</v>
      </c>
      <c r="C22" s="45">
        <v>100.0</v>
      </c>
      <c r="D22" s="46">
        <f t="shared" si="1"/>
        <v>3301.397958</v>
      </c>
      <c r="E22" s="46">
        <f t="shared" si="2"/>
        <v>99.04193875</v>
      </c>
      <c r="F22" s="46">
        <f t="shared" si="3"/>
        <v>0</v>
      </c>
      <c r="G22" s="46">
        <f t="shared" si="4"/>
        <v>3400.439897</v>
      </c>
      <c r="H22" s="46">
        <f t="shared" si="5"/>
        <v>25.50329923</v>
      </c>
      <c r="I22" s="46">
        <f t="shared" si="6"/>
        <v>10.20131969</v>
      </c>
      <c r="J22" s="46">
        <f t="shared" si="7"/>
        <v>217.145</v>
      </c>
      <c r="K22" s="46">
        <f t="shared" si="8"/>
        <v>80.18237277</v>
      </c>
      <c r="L22" s="46">
        <f t="shared" si="9"/>
        <v>170.3875421</v>
      </c>
      <c r="M22" s="46">
        <f t="shared" si="10"/>
        <v>16.70466099</v>
      </c>
      <c r="N22" s="46">
        <f t="shared" si="11"/>
        <v>83.688</v>
      </c>
      <c r="O22" s="46">
        <f t="shared" si="12"/>
        <v>15.16294523</v>
      </c>
      <c r="P22" s="46">
        <f t="shared" si="13"/>
        <v>30.48739333</v>
      </c>
      <c r="Q22" s="47">
        <f t="shared" si="14"/>
        <v>2750.977364</v>
      </c>
    </row>
    <row r="23" ht="14.25" customHeight="1">
      <c r="A23" s="44" t="s">
        <v>62</v>
      </c>
      <c r="B23" s="45">
        <v>696.0</v>
      </c>
      <c r="C23" s="45">
        <v>100.0</v>
      </c>
      <c r="D23" s="46">
        <f t="shared" si="1"/>
        <v>3222.683</v>
      </c>
      <c r="E23" s="46">
        <f t="shared" si="2"/>
        <v>96.68049</v>
      </c>
      <c r="F23" s="46">
        <f t="shared" si="3"/>
        <v>0</v>
      </c>
      <c r="G23" s="46">
        <f t="shared" si="4"/>
        <v>3319.36349</v>
      </c>
      <c r="H23" s="46">
        <f t="shared" si="5"/>
        <v>24.89522618</v>
      </c>
      <c r="I23" s="46">
        <f t="shared" si="6"/>
        <v>9.95809047</v>
      </c>
      <c r="J23" s="46">
        <f t="shared" si="7"/>
        <v>217.145</v>
      </c>
      <c r="K23" s="46">
        <f t="shared" si="8"/>
        <v>78.27059109</v>
      </c>
      <c r="L23" s="46">
        <f t="shared" si="9"/>
        <v>166.3250061</v>
      </c>
      <c r="M23" s="46">
        <f t="shared" si="10"/>
        <v>16.30637314</v>
      </c>
      <c r="N23" s="46">
        <f t="shared" si="11"/>
        <v>83.688</v>
      </c>
      <c r="O23" s="46">
        <f t="shared" si="12"/>
        <v>9.828117642</v>
      </c>
      <c r="P23" s="46">
        <f t="shared" si="13"/>
        <v>29.73849056</v>
      </c>
      <c r="Q23" s="47">
        <f t="shared" si="14"/>
        <v>2683.208595</v>
      </c>
    </row>
    <row r="24" ht="14.25" customHeight="1">
      <c r="A24" s="44" t="s">
        <v>63</v>
      </c>
      <c r="B24" s="45">
        <v>729.0</v>
      </c>
      <c r="C24" s="45">
        <v>100.0</v>
      </c>
      <c r="D24" s="46">
        <f t="shared" si="1"/>
        <v>3375.482625</v>
      </c>
      <c r="E24" s="46">
        <f t="shared" si="2"/>
        <v>101.2644788</v>
      </c>
      <c r="F24" s="46">
        <f t="shared" si="3"/>
        <v>0</v>
      </c>
      <c r="G24" s="46">
        <f t="shared" si="4"/>
        <v>3476.747104</v>
      </c>
      <c r="H24" s="46">
        <f t="shared" si="5"/>
        <v>26.07560328</v>
      </c>
      <c r="I24" s="46">
        <f t="shared" si="6"/>
        <v>10.43024131</v>
      </c>
      <c r="J24" s="46">
        <f t="shared" si="7"/>
        <v>217.145</v>
      </c>
      <c r="K24" s="46">
        <f t="shared" si="8"/>
        <v>81.98169671</v>
      </c>
      <c r="L24" s="46">
        <f t="shared" si="9"/>
        <v>174.2111055</v>
      </c>
      <c r="M24" s="46">
        <f t="shared" si="10"/>
        <v>17.07952015</v>
      </c>
      <c r="N24" s="46">
        <f t="shared" si="11"/>
        <v>83.688</v>
      </c>
      <c r="O24" s="46">
        <f t="shared" si="12"/>
        <v>20.18395943</v>
      </c>
      <c r="P24" s="46">
        <f t="shared" si="13"/>
        <v>31.192243</v>
      </c>
      <c r="Q24" s="47">
        <f t="shared" si="14"/>
        <v>2814.759734</v>
      </c>
    </row>
    <row r="25" ht="14.25" customHeight="1">
      <c r="A25" s="44" t="s">
        <v>64</v>
      </c>
      <c r="B25" s="45">
        <v>760.0</v>
      </c>
      <c r="C25" s="45">
        <v>100.0</v>
      </c>
      <c r="D25" s="46">
        <f t="shared" si="1"/>
        <v>3519.021667</v>
      </c>
      <c r="E25" s="46">
        <f t="shared" si="2"/>
        <v>105.57065</v>
      </c>
      <c r="F25" s="46">
        <f t="shared" si="3"/>
        <v>0</v>
      </c>
      <c r="G25" s="46">
        <f t="shared" si="4"/>
        <v>3624.592317</v>
      </c>
      <c r="H25" s="46">
        <f t="shared" si="5"/>
        <v>27.18444238</v>
      </c>
      <c r="I25" s="46">
        <f t="shared" si="6"/>
        <v>10.87377695</v>
      </c>
      <c r="J25" s="46">
        <f t="shared" si="7"/>
        <v>217.145</v>
      </c>
      <c r="K25" s="46">
        <f t="shared" si="8"/>
        <v>85.46788683</v>
      </c>
      <c r="L25" s="46">
        <f t="shared" si="9"/>
        <v>181.6192595</v>
      </c>
      <c r="M25" s="46">
        <f t="shared" si="10"/>
        <v>17.80580976</v>
      </c>
      <c r="N25" s="46">
        <f t="shared" si="11"/>
        <v>83.688</v>
      </c>
      <c r="O25" s="46">
        <f t="shared" si="12"/>
        <v>29.91217444</v>
      </c>
      <c r="P25" s="46">
        <f t="shared" si="13"/>
        <v>32.55788923</v>
      </c>
      <c r="Q25" s="47">
        <f t="shared" si="14"/>
        <v>2938.338078</v>
      </c>
    </row>
    <row r="26" ht="14.25" customHeight="1">
      <c r="A26" s="44" t="s">
        <v>65</v>
      </c>
      <c r="B26" s="45">
        <v>783.0</v>
      </c>
      <c r="C26" s="45">
        <v>100.0</v>
      </c>
      <c r="D26" s="46">
        <f t="shared" si="1"/>
        <v>3625.518375</v>
      </c>
      <c r="E26" s="46">
        <f t="shared" si="2"/>
        <v>108.7655513</v>
      </c>
      <c r="F26" s="46">
        <f t="shared" si="3"/>
        <v>0</v>
      </c>
      <c r="G26" s="46">
        <f t="shared" si="4"/>
        <v>3734.283926</v>
      </c>
      <c r="H26" s="46">
        <f t="shared" si="5"/>
        <v>28.00712945</v>
      </c>
      <c r="I26" s="46">
        <f t="shared" si="6"/>
        <v>11.20285178</v>
      </c>
      <c r="J26" s="46">
        <f t="shared" si="7"/>
        <v>217.145</v>
      </c>
      <c r="K26" s="46">
        <f t="shared" si="8"/>
        <v>88.05441498</v>
      </c>
      <c r="L26" s="46">
        <f t="shared" si="9"/>
        <v>187.1156318</v>
      </c>
      <c r="M26" s="46">
        <f t="shared" si="10"/>
        <v>18.34466979</v>
      </c>
      <c r="N26" s="46">
        <f t="shared" si="11"/>
        <v>83.688</v>
      </c>
      <c r="O26" s="46">
        <f t="shared" si="12"/>
        <v>37.12988235</v>
      </c>
      <c r="P26" s="46">
        <f t="shared" si="13"/>
        <v>33.57111063</v>
      </c>
      <c r="Q26" s="47">
        <f t="shared" si="14"/>
        <v>3030.025235</v>
      </c>
    </row>
    <row r="27" ht="14.25" customHeight="1">
      <c r="A27" s="44" t="s">
        <v>66</v>
      </c>
      <c r="B27" s="45">
        <v>555.0</v>
      </c>
      <c r="C27" s="45">
        <v>100.0</v>
      </c>
      <c r="D27" s="46">
        <f t="shared" si="1"/>
        <v>2569.811875</v>
      </c>
      <c r="E27" s="46">
        <f t="shared" si="2"/>
        <v>77.09435625</v>
      </c>
      <c r="F27" s="46">
        <f t="shared" si="3"/>
        <v>0</v>
      </c>
      <c r="G27" s="46">
        <f t="shared" si="4"/>
        <v>2646.906231</v>
      </c>
      <c r="H27" s="46">
        <f t="shared" si="5"/>
        <v>19.85179673</v>
      </c>
      <c r="I27" s="46">
        <f t="shared" si="6"/>
        <v>7.940718694</v>
      </c>
      <c r="J27" s="46">
        <f t="shared" si="7"/>
        <v>181.3130768</v>
      </c>
      <c r="K27" s="46">
        <f t="shared" si="8"/>
        <v>62.41404893</v>
      </c>
      <c r="L27" s="46">
        <f t="shared" si="9"/>
        <v>132.629854</v>
      </c>
      <c r="M27" s="46">
        <f t="shared" si="10"/>
        <v>13.00292686</v>
      </c>
      <c r="N27" s="46">
        <f t="shared" si="11"/>
        <v>69.87832451</v>
      </c>
      <c r="O27" s="46">
        <f t="shared" si="12"/>
        <v>0</v>
      </c>
      <c r="P27" s="46">
        <f t="shared" si="13"/>
        <v>23.67922314</v>
      </c>
      <c r="Q27" s="47">
        <f t="shared" si="14"/>
        <v>2136.196262</v>
      </c>
    </row>
    <row r="28" ht="14.25" customHeight="1">
      <c r="A28" s="44" t="s">
        <v>67</v>
      </c>
      <c r="B28" s="45">
        <v>582.0</v>
      </c>
      <c r="C28" s="45">
        <v>100.0</v>
      </c>
      <c r="D28" s="46">
        <f t="shared" si="1"/>
        <v>2694.82975</v>
      </c>
      <c r="E28" s="46">
        <f t="shared" si="2"/>
        <v>80.8448925</v>
      </c>
      <c r="F28" s="46">
        <f t="shared" si="3"/>
        <v>0</v>
      </c>
      <c r="G28" s="46">
        <f t="shared" si="4"/>
        <v>2775.674643</v>
      </c>
      <c r="H28" s="46">
        <f t="shared" si="5"/>
        <v>20.81755982</v>
      </c>
      <c r="I28" s="46">
        <f t="shared" si="6"/>
        <v>8.327023928</v>
      </c>
      <c r="J28" s="46">
        <f t="shared" si="7"/>
        <v>190.133713</v>
      </c>
      <c r="K28" s="46">
        <f t="shared" si="8"/>
        <v>65.45040807</v>
      </c>
      <c r="L28" s="46">
        <f t="shared" si="9"/>
        <v>139.0821171</v>
      </c>
      <c r="M28" s="46">
        <f t="shared" si="10"/>
        <v>13.63550168</v>
      </c>
      <c r="N28" s="46">
        <f t="shared" si="11"/>
        <v>73.27781056</v>
      </c>
      <c r="O28" s="46">
        <f t="shared" si="12"/>
        <v>0</v>
      </c>
      <c r="P28" s="46">
        <f t="shared" si="13"/>
        <v>24.83118535</v>
      </c>
      <c r="Q28" s="47">
        <f t="shared" si="14"/>
        <v>2240.119323</v>
      </c>
    </row>
    <row r="29" ht="14.25" customHeight="1">
      <c r="A29" s="44" t="s">
        <v>68</v>
      </c>
      <c r="B29" s="45">
        <v>612.0</v>
      </c>
      <c r="C29" s="45">
        <v>100.0</v>
      </c>
      <c r="D29" s="46">
        <f t="shared" si="1"/>
        <v>2833.7385</v>
      </c>
      <c r="E29" s="46">
        <f t="shared" si="2"/>
        <v>85.012155</v>
      </c>
      <c r="F29" s="46">
        <f t="shared" si="3"/>
        <v>0</v>
      </c>
      <c r="G29" s="46">
        <f t="shared" si="4"/>
        <v>2918.750655</v>
      </c>
      <c r="H29" s="46">
        <f t="shared" si="5"/>
        <v>21.89062991</v>
      </c>
      <c r="I29" s="46">
        <f t="shared" si="6"/>
        <v>8.756251965</v>
      </c>
      <c r="J29" s="46">
        <f t="shared" si="7"/>
        <v>199.9344199</v>
      </c>
      <c r="K29" s="46">
        <f t="shared" si="8"/>
        <v>68.82414044</v>
      </c>
      <c r="L29" s="46">
        <f t="shared" si="9"/>
        <v>146.2512984</v>
      </c>
      <c r="M29" s="46">
        <f t="shared" si="10"/>
        <v>14.33836259</v>
      </c>
      <c r="N29" s="46">
        <f t="shared" si="11"/>
        <v>77.05501729</v>
      </c>
      <c r="O29" s="46">
        <f t="shared" si="12"/>
        <v>0</v>
      </c>
      <c r="P29" s="46">
        <f t="shared" si="13"/>
        <v>26.11114336</v>
      </c>
      <c r="Q29" s="47">
        <f t="shared" si="14"/>
        <v>2355.589391</v>
      </c>
    </row>
    <row r="30" ht="14.25" customHeight="1">
      <c r="A30" s="44" t="s">
        <v>69</v>
      </c>
      <c r="B30" s="45">
        <v>642.0</v>
      </c>
      <c r="C30" s="45">
        <v>100.0</v>
      </c>
      <c r="D30" s="46">
        <f t="shared" si="1"/>
        <v>2972.64725</v>
      </c>
      <c r="E30" s="46">
        <f t="shared" si="2"/>
        <v>89.1794175</v>
      </c>
      <c r="F30" s="46">
        <f t="shared" si="3"/>
        <v>0</v>
      </c>
      <c r="G30" s="46">
        <f t="shared" si="4"/>
        <v>3061.826668</v>
      </c>
      <c r="H30" s="46">
        <f t="shared" si="5"/>
        <v>22.96370001</v>
      </c>
      <c r="I30" s="46">
        <f t="shared" si="6"/>
        <v>9.185480003</v>
      </c>
      <c r="J30" s="46">
        <f t="shared" si="7"/>
        <v>209.7351267</v>
      </c>
      <c r="K30" s="46">
        <f t="shared" si="8"/>
        <v>72.19787282</v>
      </c>
      <c r="L30" s="46">
        <f t="shared" si="9"/>
        <v>153.4204797</v>
      </c>
      <c r="M30" s="46">
        <f t="shared" si="10"/>
        <v>15.0412235</v>
      </c>
      <c r="N30" s="46">
        <f t="shared" si="11"/>
        <v>80.83222402</v>
      </c>
      <c r="O30" s="46">
        <f t="shared" si="12"/>
        <v>0</v>
      </c>
      <c r="P30" s="46">
        <f t="shared" si="13"/>
        <v>27.39110137</v>
      </c>
      <c r="Q30" s="47">
        <f t="shared" si="14"/>
        <v>2471.059459</v>
      </c>
    </row>
    <row r="31" ht="14.25" customHeight="1">
      <c r="A31" s="44" t="s">
        <v>70</v>
      </c>
      <c r="B31" s="45">
        <v>673.0</v>
      </c>
      <c r="C31" s="45">
        <v>100.0</v>
      </c>
      <c r="D31" s="46">
        <f t="shared" si="1"/>
        <v>3116.186292</v>
      </c>
      <c r="E31" s="46">
        <f t="shared" si="2"/>
        <v>93.48558875</v>
      </c>
      <c r="F31" s="46">
        <f t="shared" si="3"/>
        <v>0</v>
      </c>
      <c r="G31" s="46">
        <f t="shared" si="4"/>
        <v>3209.67188</v>
      </c>
      <c r="H31" s="46">
        <f t="shared" si="5"/>
        <v>24.0725391</v>
      </c>
      <c r="I31" s="46">
        <f t="shared" si="6"/>
        <v>9.629015641</v>
      </c>
      <c r="J31" s="46">
        <f t="shared" si="7"/>
        <v>217.145</v>
      </c>
      <c r="K31" s="46">
        <f t="shared" si="8"/>
        <v>75.68406294</v>
      </c>
      <c r="L31" s="46">
        <f t="shared" si="9"/>
        <v>160.8286337</v>
      </c>
      <c r="M31" s="46">
        <f t="shared" si="10"/>
        <v>15.76751311</v>
      </c>
      <c r="N31" s="46">
        <f t="shared" si="11"/>
        <v>83.688</v>
      </c>
      <c r="O31" s="46">
        <f t="shared" si="12"/>
        <v>2.610409731</v>
      </c>
      <c r="P31" s="46">
        <f t="shared" si="13"/>
        <v>28.72526916</v>
      </c>
      <c r="Q31" s="47">
        <f t="shared" si="14"/>
        <v>2591.521437</v>
      </c>
    </row>
    <row r="32" ht="14.25" customHeight="1">
      <c r="A32" s="44" t="s">
        <v>71</v>
      </c>
      <c r="B32" s="45">
        <v>370.0</v>
      </c>
      <c r="C32" s="45">
        <v>100.0</v>
      </c>
      <c r="D32" s="46">
        <f t="shared" si="1"/>
        <v>1713.207917</v>
      </c>
      <c r="E32" s="46">
        <f t="shared" si="2"/>
        <v>51.3962375</v>
      </c>
      <c r="F32" s="46">
        <f t="shared" si="3"/>
        <v>0</v>
      </c>
      <c r="G32" s="46">
        <f t="shared" si="4"/>
        <v>1764.604154</v>
      </c>
      <c r="H32" s="46">
        <f t="shared" si="5"/>
        <v>13.23453116</v>
      </c>
      <c r="I32" s="46">
        <f t="shared" si="6"/>
        <v>5.293812463</v>
      </c>
      <c r="J32" s="46">
        <f t="shared" si="7"/>
        <v>120.8753846</v>
      </c>
      <c r="K32" s="46">
        <f t="shared" si="8"/>
        <v>41.60936596</v>
      </c>
      <c r="L32" s="46">
        <f t="shared" si="9"/>
        <v>88.41990265</v>
      </c>
      <c r="M32" s="46">
        <f t="shared" si="10"/>
        <v>8.668617907</v>
      </c>
      <c r="N32" s="46">
        <f t="shared" si="11"/>
        <v>46.58554967</v>
      </c>
      <c r="O32" s="46">
        <f t="shared" si="12"/>
        <v>0</v>
      </c>
      <c r="P32" s="46">
        <f t="shared" si="13"/>
        <v>15.78614876</v>
      </c>
      <c r="Q32" s="47">
        <f t="shared" si="14"/>
        <v>1424.130841</v>
      </c>
    </row>
    <row r="33" ht="14.25" customHeight="1">
      <c r="A33" s="44" t="s">
        <v>72</v>
      </c>
      <c r="B33" s="45">
        <v>386.0</v>
      </c>
      <c r="C33" s="45">
        <v>100.0</v>
      </c>
      <c r="D33" s="46">
        <f t="shared" si="1"/>
        <v>1787.292583</v>
      </c>
      <c r="E33" s="46">
        <f t="shared" si="2"/>
        <v>53.6187775</v>
      </c>
      <c r="F33" s="46">
        <f t="shared" si="3"/>
        <v>0</v>
      </c>
      <c r="G33" s="46">
        <f t="shared" si="4"/>
        <v>1840.911361</v>
      </c>
      <c r="H33" s="46">
        <f t="shared" si="5"/>
        <v>13.80683521</v>
      </c>
      <c r="I33" s="46">
        <f t="shared" si="6"/>
        <v>5.522734083</v>
      </c>
      <c r="J33" s="46">
        <f t="shared" si="7"/>
        <v>126.1024282</v>
      </c>
      <c r="K33" s="46">
        <f t="shared" si="8"/>
        <v>43.40868989</v>
      </c>
      <c r="L33" s="46">
        <f t="shared" si="9"/>
        <v>92.24346601</v>
      </c>
      <c r="M33" s="46">
        <f t="shared" si="10"/>
        <v>9.04347706</v>
      </c>
      <c r="N33" s="46">
        <f t="shared" si="11"/>
        <v>48.60005993</v>
      </c>
      <c r="O33" s="46">
        <f t="shared" si="12"/>
        <v>0</v>
      </c>
      <c r="P33" s="46">
        <f t="shared" si="13"/>
        <v>16.46879303</v>
      </c>
      <c r="Q33" s="47">
        <f t="shared" si="14"/>
        <v>1485.714877</v>
      </c>
    </row>
    <row r="34" ht="14.25" customHeight="1">
      <c r="A34" s="44" t="s">
        <v>73</v>
      </c>
      <c r="B34" s="45">
        <v>405.0</v>
      </c>
      <c r="C34" s="45">
        <v>100.0</v>
      </c>
      <c r="D34" s="46">
        <f t="shared" si="1"/>
        <v>1875.268125</v>
      </c>
      <c r="E34" s="46">
        <f t="shared" si="2"/>
        <v>56.25804375</v>
      </c>
      <c r="F34" s="46">
        <f t="shared" si="3"/>
        <v>0</v>
      </c>
      <c r="G34" s="46">
        <f t="shared" si="4"/>
        <v>1931.526169</v>
      </c>
      <c r="H34" s="46">
        <f t="shared" si="5"/>
        <v>14.48644627</v>
      </c>
      <c r="I34" s="46">
        <f t="shared" si="6"/>
        <v>5.794578506</v>
      </c>
      <c r="J34" s="46">
        <f t="shared" si="7"/>
        <v>132.3095426</v>
      </c>
      <c r="K34" s="46">
        <f t="shared" si="8"/>
        <v>45.54538706</v>
      </c>
      <c r="L34" s="46">
        <f t="shared" si="9"/>
        <v>96.7839475</v>
      </c>
      <c r="M34" s="46">
        <f t="shared" si="10"/>
        <v>9.488622304</v>
      </c>
      <c r="N34" s="46">
        <f t="shared" si="11"/>
        <v>50.99229086</v>
      </c>
      <c r="O34" s="46">
        <f t="shared" si="12"/>
        <v>0</v>
      </c>
      <c r="P34" s="46">
        <f t="shared" si="13"/>
        <v>17.27943311</v>
      </c>
      <c r="Q34" s="47">
        <f t="shared" si="14"/>
        <v>1558.845921</v>
      </c>
    </row>
    <row r="35" ht="14.25" customHeight="1">
      <c r="A35" s="44" t="s">
        <v>74</v>
      </c>
      <c r="B35" s="45">
        <v>426.0</v>
      </c>
      <c r="C35" s="45">
        <v>100.0</v>
      </c>
      <c r="D35" s="46">
        <f t="shared" si="1"/>
        <v>1972.50425</v>
      </c>
      <c r="E35" s="46">
        <f t="shared" si="2"/>
        <v>59.1751275</v>
      </c>
      <c r="F35" s="46">
        <f t="shared" si="3"/>
        <v>0</v>
      </c>
      <c r="G35" s="46">
        <f t="shared" si="4"/>
        <v>2031.679378</v>
      </c>
      <c r="H35" s="46">
        <f t="shared" si="5"/>
        <v>15.23759533</v>
      </c>
      <c r="I35" s="46">
        <f t="shared" si="6"/>
        <v>6.095038133</v>
      </c>
      <c r="J35" s="46">
        <f t="shared" si="7"/>
        <v>139.1700374</v>
      </c>
      <c r="K35" s="46">
        <f t="shared" si="8"/>
        <v>47.90699972</v>
      </c>
      <c r="L35" s="46">
        <f t="shared" si="9"/>
        <v>101.8023744</v>
      </c>
      <c r="M35" s="46">
        <f t="shared" si="10"/>
        <v>9.980624942</v>
      </c>
      <c r="N35" s="46">
        <f t="shared" si="11"/>
        <v>53.63633557</v>
      </c>
      <c r="O35" s="46">
        <f t="shared" si="12"/>
        <v>0</v>
      </c>
      <c r="P35" s="46">
        <f t="shared" si="13"/>
        <v>18.17540371</v>
      </c>
      <c r="Q35" s="47">
        <f t="shared" si="14"/>
        <v>1639.674968</v>
      </c>
    </row>
    <row r="36" ht="14.25" customHeight="1">
      <c r="A36" s="44" t="s">
        <v>75</v>
      </c>
      <c r="B36" s="45">
        <v>448.0</v>
      </c>
      <c r="C36" s="45">
        <v>100.0</v>
      </c>
      <c r="D36" s="46">
        <f t="shared" si="1"/>
        <v>2074.370667</v>
      </c>
      <c r="E36" s="46">
        <f t="shared" si="2"/>
        <v>62.23112</v>
      </c>
      <c r="F36" s="46">
        <f t="shared" si="3"/>
        <v>0</v>
      </c>
      <c r="G36" s="46">
        <f t="shared" si="4"/>
        <v>2136.601787</v>
      </c>
      <c r="H36" s="46">
        <f t="shared" si="5"/>
        <v>16.0245134</v>
      </c>
      <c r="I36" s="46">
        <f t="shared" si="6"/>
        <v>6.40980536</v>
      </c>
      <c r="J36" s="46">
        <f t="shared" si="7"/>
        <v>146.3572224</v>
      </c>
      <c r="K36" s="46">
        <f t="shared" si="8"/>
        <v>50.38107013</v>
      </c>
      <c r="L36" s="46">
        <f t="shared" si="9"/>
        <v>107.059774</v>
      </c>
      <c r="M36" s="46">
        <f t="shared" si="10"/>
        <v>10.49605628</v>
      </c>
      <c r="N36" s="46">
        <f t="shared" si="11"/>
        <v>56.40628717</v>
      </c>
      <c r="O36" s="46">
        <f t="shared" si="12"/>
        <v>0</v>
      </c>
      <c r="P36" s="46">
        <f t="shared" si="13"/>
        <v>19.11403958</v>
      </c>
      <c r="Q36" s="47">
        <f t="shared" si="14"/>
        <v>1724.353018</v>
      </c>
    </row>
    <row r="37" ht="14.25" customHeight="1">
      <c r="A37" s="44" t="s">
        <v>76</v>
      </c>
      <c r="B37" s="45">
        <v>467.0</v>
      </c>
      <c r="C37" s="45">
        <v>100.0</v>
      </c>
      <c r="D37" s="46">
        <f t="shared" si="1"/>
        <v>2162.346208</v>
      </c>
      <c r="E37" s="46">
        <f t="shared" si="2"/>
        <v>64.87038625</v>
      </c>
      <c r="F37" s="46">
        <f t="shared" si="3"/>
        <v>0</v>
      </c>
      <c r="G37" s="46">
        <f t="shared" si="4"/>
        <v>2227.216595</v>
      </c>
      <c r="H37" s="46">
        <f t="shared" si="5"/>
        <v>16.70412446</v>
      </c>
      <c r="I37" s="46">
        <f t="shared" si="6"/>
        <v>6.681649784</v>
      </c>
      <c r="J37" s="46">
        <f t="shared" si="7"/>
        <v>152.5643367</v>
      </c>
      <c r="K37" s="46">
        <f t="shared" si="8"/>
        <v>52.5177673</v>
      </c>
      <c r="L37" s="46">
        <f t="shared" si="9"/>
        <v>111.6002555</v>
      </c>
      <c r="M37" s="46">
        <f t="shared" si="10"/>
        <v>10.94120152</v>
      </c>
      <c r="N37" s="46">
        <f t="shared" si="11"/>
        <v>58.7985181</v>
      </c>
      <c r="O37" s="46">
        <f t="shared" si="12"/>
        <v>0</v>
      </c>
      <c r="P37" s="46">
        <f t="shared" si="13"/>
        <v>19.92467966</v>
      </c>
      <c r="Q37" s="47">
        <f t="shared" si="14"/>
        <v>1797.484062</v>
      </c>
    </row>
    <row r="38" ht="14.25" customHeight="1">
      <c r="A38" s="44" t="s">
        <v>77</v>
      </c>
      <c r="B38" s="45">
        <v>492.0</v>
      </c>
      <c r="C38" s="45">
        <v>100.0</v>
      </c>
      <c r="D38" s="46">
        <f t="shared" si="1"/>
        <v>2278.1035</v>
      </c>
      <c r="E38" s="46">
        <f t="shared" si="2"/>
        <v>68.343105</v>
      </c>
      <c r="F38" s="46">
        <f t="shared" si="3"/>
        <v>0</v>
      </c>
      <c r="G38" s="46">
        <f t="shared" si="4"/>
        <v>2346.446605</v>
      </c>
      <c r="H38" s="46">
        <f t="shared" si="5"/>
        <v>17.59834954</v>
      </c>
      <c r="I38" s="46">
        <f t="shared" si="6"/>
        <v>7.039339815</v>
      </c>
      <c r="J38" s="46">
        <f t="shared" si="7"/>
        <v>160.7315924</v>
      </c>
      <c r="K38" s="46">
        <f t="shared" si="8"/>
        <v>55.32921095</v>
      </c>
      <c r="L38" s="46">
        <f t="shared" si="9"/>
        <v>117.5745733</v>
      </c>
      <c r="M38" s="46">
        <f t="shared" si="10"/>
        <v>11.52691895</v>
      </c>
      <c r="N38" s="46">
        <f t="shared" si="11"/>
        <v>61.94619037</v>
      </c>
      <c r="O38" s="46">
        <f t="shared" si="12"/>
        <v>0</v>
      </c>
      <c r="P38" s="46">
        <f t="shared" si="13"/>
        <v>20.99131133</v>
      </c>
      <c r="Q38" s="47">
        <f t="shared" si="14"/>
        <v>1893.709118</v>
      </c>
    </row>
    <row r="39" ht="14.25" customHeight="1">
      <c r="A39" s="44" t="s">
        <v>78</v>
      </c>
      <c r="B39" s="45">
        <v>510.0</v>
      </c>
      <c r="C39" s="45">
        <v>100.0</v>
      </c>
      <c r="D39" s="46">
        <f t="shared" si="1"/>
        <v>2361.44875</v>
      </c>
      <c r="E39" s="46">
        <f t="shared" si="2"/>
        <v>70.8434625</v>
      </c>
      <c r="F39" s="46">
        <f t="shared" si="3"/>
        <v>0</v>
      </c>
      <c r="G39" s="46">
        <f t="shared" si="4"/>
        <v>2432.292213</v>
      </c>
      <c r="H39" s="46">
        <f t="shared" si="5"/>
        <v>18.24219159</v>
      </c>
      <c r="I39" s="46">
        <f t="shared" si="6"/>
        <v>7.296876638</v>
      </c>
      <c r="J39" s="46">
        <f t="shared" si="7"/>
        <v>166.6120166</v>
      </c>
      <c r="K39" s="46">
        <f t="shared" si="8"/>
        <v>57.35345037</v>
      </c>
      <c r="L39" s="46">
        <f t="shared" si="9"/>
        <v>121.876082</v>
      </c>
      <c r="M39" s="46">
        <f t="shared" si="10"/>
        <v>11.94863549</v>
      </c>
      <c r="N39" s="46">
        <f t="shared" si="11"/>
        <v>64.21251441</v>
      </c>
      <c r="O39" s="46">
        <f t="shared" si="12"/>
        <v>0</v>
      </c>
      <c r="P39" s="46">
        <f t="shared" si="13"/>
        <v>21.75928613</v>
      </c>
      <c r="Q39" s="47">
        <f t="shared" si="14"/>
        <v>1962.991159</v>
      </c>
    </row>
    <row r="40" ht="14.25" customHeight="1">
      <c r="A40" s="44" t="s">
        <v>79</v>
      </c>
      <c r="B40" s="45">
        <v>536.0</v>
      </c>
      <c r="C40" s="45">
        <v>100.0</v>
      </c>
      <c r="D40" s="46">
        <f t="shared" si="1"/>
        <v>2481.836333</v>
      </c>
      <c r="E40" s="46">
        <f t="shared" si="2"/>
        <v>74.45509</v>
      </c>
      <c r="F40" s="46">
        <f t="shared" si="3"/>
        <v>0</v>
      </c>
      <c r="G40" s="46">
        <f t="shared" si="4"/>
        <v>2556.291423</v>
      </c>
      <c r="H40" s="46">
        <f t="shared" si="5"/>
        <v>19.17218568</v>
      </c>
      <c r="I40" s="46">
        <f t="shared" si="6"/>
        <v>7.66887427</v>
      </c>
      <c r="J40" s="46">
        <f t="shared" si="7"/>
        <v>175.1059625</v>
      </c>
      <c r="K40" s="46">
        <f t="shared" si="8"/>
        <v>60.27735176</v>
      </c>
      <c r="L40" s="46">
        <f t="shared" si="9"/>
        <v>128.0893725</v>
      </c>
      <c r="M40" s="46">
        <f t="shared" si="10"/>
        <v>12.55778162</v>
      </c>
      <c r="N40" s="46">
        <f t="shared" si="11"/>
        <v>67.48609358</v>
      </c>
      <c r="O40" s="46">
        <f t="shared" si="12"/>
        <v>0</v>
      </c>
      <c r="P40" s="46">
        <f t="shared" si="13"/>
        <v>22.86858307</v>
      </c>
      <c r="Q40" s="47">
        <f t="shared" si="14"/>
        <v>2063.065218</v>
      </c>
    </row>
    <row r="41" ht="14.25" customHeight="1">
      <c r="A41" s="44" t="s">
        <v>80</v>
      </c>
      <c r="B41" s="45">
        <v>561.0</v>
      </c>
      <c r="C41" s="45">
        <v>100.0</v>
      </c>
      <c r="D41" s="46">
        <f t="shared" si="1"/>
        <v>2597.593625</v>
      </c>
      <c r="E41" s="46">
        <f t="shared" si="2"/>
        <v>77.92780875</v>
      </c>
      <c r="F41" s="46">
        <f t="shared" si="3"/>
        <v>0</v>
      </c>
      <c r="G41" s="46">
        <f t="shared" si="4"/>
        <v>2675.521434</v>
      </c>
      <c r="H41" s="46">
        <f t="shared" si="5"/>
        <v>20.06641075</v>
      </c>
      <c r="I41" s="46">
        <f t="shared" si="6"/>
        <v>8.026564301</v>
      </c>
      <c r="J41" s="46">
        <f t="shared" si="7"/>
        <v>183.2732182</v>
      </c>
      <c r="K41" s="46">
        <f t="shared" si="8"/>
        <v>63.08879541</v>
      </c>
      <c r="L41" s="46">
        <f t="shared" si="9"/>
        <v>134.0636902</v>
      </c>
      <c r="M41" s="46">
        <f t="shared" si="10"/>
        <v>13.14349904</v>
      </c>
      <c r="N41" s="46">
        <f t="shared" si="11"/>
        <v>70.63376585</v>
      </c>
      <c r="O41" s="46">
        <f t="shared" si="12"/>
        <v>0</v>
      </c>
      <c r="P41" s="46">
        <f t="shared" si="13"/>
        <v>23.93521475</v>
      </c>
      <c r="Q41" s="47">
        <f t="shared" si="14"/>
        <v>2159.290275</v>
      </c>
    </row>
    <row r="42" ht="14.25" customHeight="1">
      <c r="A42" s="44" t="s">
        <v>81</v>
      </c>
      <c r="B42" s="45">
        <v>574.0</v>
      </c>
      <c r="C42" s="45">
        <v>100.0</v>
      </c>
      <c r="D42" s="46">
        <f t="shared" si="1"/>
        <v>2657.787417</v>
      </c>
      <c r="E42" s="46">
        <f t="shared" si="2"/>
        <v>79.7336225</v>
      </c>
      <c r="F42" s="46">
        <f t="shared" si="3"/>
        <v>0</v>
      </c>
      <c r="G42" s="46">
        <f t="shared" si="4"/>
        <v>2737.521039</v>
      </c>
      <c r="H42" s="46">
        <f t="shared" si="5"/>
        <v>20.53140779</v>
      </c>
      <c r="I42" s="46">
        <f t="shared" si="6"/>
        <v>8.212563118</v>
      </c>
      <c r="J42" s="46">
        <f t="shared" si="7"/>
        <v>187.5201912</v>
      </c>
      <c r="K42" s="46">
        <f t="shared" si="8"/>
        <v>64.5507461</v>
      </c>
      <c r="L42" s="46">
        <f t="shared" si="9"/>
        <v>137.1703355</v>
      </c>
      <c r="M42" s="46">
        <f t="shared" si="10"/>
        <v>13.4480721</v>
      </c>
      <c r="N42" s="46">
        <f t="shared" si="11"/>
        <v>72.27055543</v>
      </c>
      <c r="O42" s="46">
        <f t="shared" si="12"/>
        <v>0</v>
      </c>
      <c r="P42" s="46">
        <f t="shared" si="13"/>
        <v>24.48986322</v>
      </c>
      <c r="Q42" s="47">
        <f t="shared" si="14"/>
        <v>2209.327305</v>
      </c>
    </row>
    <row r="43" ht="14.25" customHeight="1">
      <c r="A43" s="44" t="s">
        <v>82</v>
      </c>
      <c r="B43" s="45">
        <v>597.0</v>
      </c>
      <c r="C43" s="45">
        <v>100.0</v>
      </c>
      <c r="D43" s="46">
        <f t="shared" si="1"/>
        <v>2764.284125</v>
      </c>
      <c r="E43" s="46">
        <f t="shared" si="2"/>
        <v>82.92852375</v>
      </c>
      <c r="F43" s="46">
        <f t="shared" si="3"/>
        <v>0</v>
      </c>
      <c r="G43" s="46">
        <f t="shared" si="4"/>
        <v>2847.212649</v>
      </c>
      <c r="H43" s="46">
        <f t="shared" si="5"/>
        <v>21.35409487</v>
      </c>
      <c r="I43" s="46">
        <f t="shared" si="6"/>
        <v>8.541637946</v>
      </c>
      <c r="J43" s="46">
        <f t="shared" si="7"/>
        <v>195.0340664</v>
      </c>
      <c r="K43" s="46">
        <f t="shared" si="8"/>
        <v>67.13727426</v>
      </c>
      <c r="L43" s="46">
        <f t="shared" si="9"/>
        <v>142.6667078</v>
      </c>
      <c r="M43" s="46">
        <f t="shared" si="10"/>
        <v>13.98693214</v>
      </c>
      <c r="N43" s="46">
        <f t="shared" si="11"/>
        <v>75.16641393</v>
      </c>
      <c r="O43" s="46">
        <f t="shared" si="12"/>
        <v>0</v>
      </c>
      <c r="P43" s="46">
        <f t="shared" si="13"/>
        <v>25.47116436</v>
      </c>
      <c r="Q43" s="47">
        <f t="shared" si="14"/>
        <v>2297.854357</v>
      </c>
    </row>
    <row r="44" ht="14.25" customHeight="1">
      <c r="A44" s="44" t="s">
        <v>83</v>
      </c>
      <c r="B44" s="45">
        <v>619.0</v>
      </c>
      <c r="C44" s="45">
        <v>100.0</v>
      </c>
      <c r="D44" s="46">
        <f t="shared" si="1"/>
        <v>2866.150542</v>
      </c>
      <c r="E44" s="46">
        <f t="shared" si="2"/>
        <v>85.98451625</v>
      </c>
      <c r="F44" s="46">
        <f t="shared" si="3"/>
        <v>0</v>
      </c>
      <c r="G44" s="46">
        <f t="shared" si="4"/>
        <v>2952.135058</v>
      </c>
      <c r="H44" s="46">
        <f t="shared" si="5"/>
        <v>22.14101293</v>
      </c>
      <c r="I44" s="46">
        <f t="shared" si="6"/>
        <v>8.856405174</v>
      </c>
      <c r="J44" s="46">
        <f t="shared" si="7"/>
        <v>202.2212515</v>
      </c>
      <c r="K44" s="46">
        <f t="shared" si="8"/>
        <v>69.61134467</v>
      </c>
      <c r="L44" s="46">
        <f t="shared" si="9"/>
        <v>147.9241074</v>
      </c>
      <c r="M44" s="46">
        <f t="shared" si="10"/>
        <v>14.50236347</v>
      </c>
      <c r="N44" s="46">
        <f t="shared" si="11"/>
        <v>77.93636553</v>
      </c>
      <c r="O44" s="46">
        <f t="shared" si="12"/>
        <v>0</v>
      </c>
      <c r="P44" s="46">
        <f t="shared" si="13"/>
        <v>26.40980023</v>
      </c>
      <c r="Q44" s="47">
        <f t="shared" si="14"/>
        <v>2382.532407</v>
      </c>
    </row>
    <row r="45" ht="14.25" customHeight="1">
      <c r="A45" s="44" t="s">
        <v>84</v>
      </c>
      <c r="B45" s="45">
        <v>339.0</v>
      </c>
      <c r="C45" s="45">
        <v>100.0</v>
      </c>
      <c r="D45" s="46">
        <f t="shared" si="1"/>
        <v>1569.668875</v>
      </c>
      <c r="E45" s="46">
        <f t="shared" si="2"/>
        <v>47.09006625</v>
      </c>
      <c r="F45" s="46">
        <f t="shared" si="3"/>
        <v>0</v>
      </c>
      <c r="G45" s="46">
        <f t="shared" si="4"/>
        <v>1616.758941</v>
      </c>
      <c r="H45" s="46">
        <f t="shared" si="5"/>
        <v>12.12569206</v>
      </c>
      <c r="I45" s="46">
        <f t="shared" si="6"/>
        <v>4.850276824</v>
      </c>
      <c r="J45" s="46">
        <f t="shared" si="7"/>
        <v>110.7479875</v>
      </c>
      <c r="K45" s="46">
        <f t="shared" si="8"/>
        <v>38.12317583</v>
      </c>
      <c r="L45" s="46">
        <f t="shared" si="9"/>
        <v>81.01174865</v>
      </c>
      <c r="M45" s="46">
        <f t="shared" si="10"/>
        <v>7.942328299</v>
      </c>
      <c r="N45" s="46">
        <f t="shared" si="11"/>
        <v>42.68243605</v>
      </c>
      <c r="O45" s="46">
        <f t="shared" si="12"/>
        <v>0</v>
      </c>
      <c r="P45" s="46">
        <f t="shared" si="13"/>
        <v>14.46352549</v>
      </c>
      <c r="Q45" s="47">
        <f t="shared" si="14"/>
        <v>1304.811771</v>
      </c>
    </row>
    <row r="46" ht="14.25" customHeight="1">
      <c r="A46" s="44" t="s">
        <v>85</v>
      </c>
      <c r="B46" s="45">
        <v>353.0</v>
      </c>
      <c r="C46" s="45">
        <v>100.0</v>
      </c>
      <c r="D46" s="46">
        <f t="shared" si="1"/>
        <v>1634.492958</v>
      </c>
      <c r="E46" s="46">
        <f t="shared" si="2"/>
        <v>49.03478875</v>
      </c>
      <c r="F46" s="46">
        <f t="shared" si="3"/>
        <v>0</v>
      </c>
      <c r="G46" s="46">
        <f t="shared" si="4"/>
        <v>1683.527747</v>
      </c>
      <c r="H46" s="46">
        <f t="shared" si="5"/>
        <v>12.6264581</v>
      </c>
      <c r="I46" s="46">
        <f t="shared" si="6"/>
        <v>5.050583241</v>
      </c>
      <c r="J46" s="46">
        <f t="shared" si="7"/>
        <v>115.3216507</v>
      </c>
      <c r="K46" s="46">
        <f t="shared" si="8"/>
        <v>39.69758428</v>
      </c>
      <c r="L46" s="46">
        <f t="shared" si="9"/>
        <v>84.35736659</v>
      </c>
      <c r="M46" s="46">
        <f t="shared" si="10"/>
        <v>8.270330058</v>
      </c>
      <c r="N46" s="46">
        <f t="shared" si="11"/>
        <v>44.44513252</v>
      </c>
      <c r="O46" s="46">
        <f t="shared" si="12"/>
        <v>0</v>
      </c>
      <c r="P46" s="46">
        <f t="shared" si="13"/>
        <v>15.06083923</v>
      </c>
      <c r="Q46" s="47">
        <f t="shared" si="14"/>
        <v>1358.697802</v>
      </c>
    </row>
    <row r="47" ht="14.25" customHeight="1">
      <c r="A47" s="44" t="s">
        <v>86</v>
      </c>
      <c r="B47" s="45">
        <v>371.0</v>
      </c>
      <c r="C47" s="45">
        <v>100.0</v>
      </c>
      <c r="D47" s="46">
        <f t="shared" si="1"/>
        <v>1717.838208</v>
      </c>
      <c r="E47" s="46">
        <f t="shared" si="2"/>
        <v>51.53514625</v>
      </c>
      <c r="F47" s="46">
        <f t="shared" si="3"/>
        <v>0</v>
      </c>
      <c r="G47" s="46">
        <f t="shared" si="4"/>
        <v>1769.373355</v>
      </c>
      <c r="H47" s="46">
        <f t="shared" si="5"/>
        <v>13.27030016</v>
      </c>
      <c r="I47" s="46">
        <f t="shared" si="6"/>
        <v>5.308120064</v>
      </c>
      <c r="J47" s="46">
        <f t="shared" si="7"/>
        <v>121.2020748</v>
      </c>
      <c r="K47" s="46">
        <f t="shared" si="8"/>
        <v>41.7218237</v>
      </c>
      <c r="L47" s="46">
        <f t="shared" si="9"/>
        <v>88.65887536</v>
      </c>
      <c r="M47" s="46">
        <f t="shared" si="10"/>
        <v>8.692046604</v>
      </c>
      <c r="N47" s="46">
        <f t="shared" si="11"/>
        <v>46.71145656</v>
      </c>
      <c r="O47" s="46">
        <f t="shared" si="12"/>
        <v>0</v>
      </c>
      <c r="P47" s="46">
        <f t="shared" si="13"/>
        <v>15.82881403</v>
      </c>
      <c r="Q47" s="47">
        <f t="shared" si="14"/>
        <v>1427.979843</v>
      </c>
    </row>
    <row r="48" ht="14.25" customHeight="1">
      <c r="A48" s="44" t="s">
        <v>87</v>
      </c>
      <c r="B48" s="45">
        <v>387.0</v>
      </c>
      <c r="C48" s="45">
        <v>100.0</v>
      </c>
      <c r="D48" s="46">
        <f t="shared" si="1"/>
        <v>1791.922875</v>
      </c>
      <c r="E48" s="46">
        <f t="shared" si="2"/>
        <v>53.75768625</v>
      </c>
      <c r="F48" s="46">
        <f t="shared" si="3"/>
        <v>0</v>
      </c>
      <c r="G48" s="46">
        <f t="shared" si="4"/>
        <v>1845.680561</v>
      </c>
      <c r="H48" s="46">
        <f t="shared" si="5"/>
        <v>13.84260421</v>
      </c>
      <c r="I48" s="46">
        <f t="shared" si="6"/>
        <v>5.537041684</v>
      </c>
      <c r="J48" s="46">
        <f t="shared" si="7"/>
        <v>126.4291184</v>
      </c>
      <c r="K48" s="46">
        <f t="shared" si="8"/>
        <v>43.52114763</v>
      </c>
      <c r="L48" s="46">
        <f t="shared" si="9"/>
        <v>92.48243872</v>
      </c>
      <c r="M48" s="46">
        <f t="shared" si="10"/>
        <v>9.066905757</v>
      </c>
      <c r="N48" s="46">
        <f t="shared" si="11"/>
        <v>48.72596682</v>
      </c>
      <c r="O48" s="46">
        <f t="shared" si="12"/>
        <v>0</v>
      </c>
      <c r="P48" s="46">
        <f t="shared" si="13"/>
        <v>16.5114583</v>
      </c>
      <c r="Q48" s="47">
        <f t="shared" si="14"/>
        <v>1489.56388</v>
      </c>
    </row>
    <row r="49" ht="14.25" customHeight="1">
      <c r="A49" s="44" t="s">
        <v>88</v>
      </c>
      <c r="B49" s="45">
        <v>404.0</v>
      </c>
      <c r="C49" s="45">
        <v>100.0</v>
      </c>
      <c r="D49" s="46">
        <f t="shared" si="1"/>
        <v>1870.637833</v>
      </c>
      <c r="E49" s="46">
        <f t="shared" si="2"/>
        <v>56.119135</v>
      </c>
      <c r="F49" s="46">
        <f t="shared" si="3"/>
        <v>0</v>
      </c>
      <c r="G49" s="46">
        <f t="shared" si="4"/>
        <v>1926.756968</v>
      </c>
      <c r="H49" s="46">
        <f t="shared" si="5"/>
        <v>14.45067726</v>
      </c>
      <c r="I49" s="46">
        <f t="shared" si="6"/>
        <v>5.780270905</v>
      </c>
      <c r="J49" s="46">
        <f t="shared" si="7"/>
        <v>131.9828523</v>
      </c>
      <c r="K49" s="46">
        <f t="shared" si="8"/>
        <v>45.43292931</v>
      </c>
      <c r="L49" s="46">
        <f t="shared" si="9"/>
        <v>96.54497479</v>
      </c>
      <c r="M49" s="46">
        <f t="shared" si="10"/>
        <v>9.465193607</v>
      </c>
      <c r="N49" s="46">
        <f t="shared" si="11"/>
        <v>50.86638396</v>
      </c>
      <c r="O49" s="46">
        <f t="shared" si="12"/>
        <v>0</v>
      </c>
      <c r="P49" s="46">
        <f t="shared" si="13"/>
        <v>17.23676784</v>
      </c>
      <c r="Q49" s="47">
        <f t="shared" si="14"/>
        <v>1554.996918</v>
      </c>
    </row>
    <row r="50" ht="14.25" customHeight="1">
      <c r="A50" s="44" t="s">
        <v>89</v>
      </c>
      <c r="B50" s="45">
        <v>423.0</v>
      </c>
      <c r="C50" s="45">
        <v>100.0</v>
      </c>
      <c r="D50" s="46">
        <f t="shared" si="1"/>
        <v>1958.613375</v>
      </c>
      <c r="E50" s="46">
        <f t="shared" si="2"/>
        <v>58.75840125</v>
      </c>
      <c r="F50" s="46">
        <f t="shared" si="3"/>
        <v>0</v>
      </c>
      <c r="G50" s="46">
        <f t="shared" si="4"/>
        <v>2017.371776</v>
      </c>
      <c r="H50" s="46">
        <f t="shared" si="5"/>
        <v>15.13028832</v>
      </c>
      <c r="I50" s="46">
        <f t="shared" si="6"/>
        <v>6.052115329</v>
      </c>
      <c r="J50" s="46">
        <f t="shared" si="7"/>
        <v>138.1899667</v>
      </c>
      <c r="K50" s="46">
        <f t="shared" si="8"/>
        <v>47.56962648</v>
      </c>
      <c r="L50" s="46">
        <f t="shared" si="9"/>
        <v>101.0854563</v>
      </c>
      <c r="M50" s="46">
        <f t="shared" si="10"/>
        <v>9.910338851</v>
      </c>
      <c r="N50" s="46">
        <f t="shared" si="11"/>
        <v>53.25861489</v>
      </c>
      <c r="O50" s="46">
        <f t="shared" si="12"/>
        <v>0</v>
      </c>
      <c r="P50" s="46">
        <f t="shared" si="13"/>
        <v>18.04740791</v>
      </c>
      <c r="Q50" s="47">
        <f t="shared" si="14"/>
        <v>1628.127962</v>
      </c>
    </row>
    <row r="51" ht="14.25" customHeight="1">
      <c r="A51" s="44" t="s">
        <v>90</v>
      </c>
      <c r="B51" s="45">
        <v>440.0</v>
      </c>
      <c r="C51" s="45">
        <v>100.0</v>
      </c>
      <c r="D51" s="46">
        <f t="shared" si="1"/>
        <v>2037.328333</v>
      </c>
      <c r="E51" s="46">
        <f t="shared" si="2"/>
        <v>61.11985</v>
      </c>
      <c r="F51" s="46">
        <f t="shared" si="3"/>
        <v>0</v>
      </c>
      <c r="G51" s="46">
        <f t="shared" si="4"/>
        <v>2098.448183</v>
      </c>
      <c r="H51" s="46">
        <f t="shared" si="5"/>
        <v>15.73836138</v>
      </c>
      <c r="I51" s="46">
        <f t="shared" si="6"/>
        <v>6.29534455</v>
      </c>
      <c r="J51" s="46">
        <f t="shared" si="7"/>
        <v>143.7437006</v>
      </c>
      <c r="K51" s="46">
        <f t="shared" si="8"/>
        <v>49.48140816</v>
      </c>
      <c r="L51" s="46">
        <f t="shared" si="9"/>
        <v>105.1479923</v>
      </c>
      <c r="M51" s="46">
        <f t="shared" si="10"/>
        <v>10.3086267</v>
      </c>
      <c r="N51" s="46">
        <f t="shared" si="11"/>
        <v>55.39903204</v>
      </c>
      <c r="O51" s="46">
        <f t="shared" si="12"/>
        <v>0</v>
      </c>
      <c r="P51" s="46">
        <f t="shared" si="13"/>
        <v>18.77271745</v>
      </c>
      <c r="Q51" s="47">
        <f t="shared" si="14"/>
        <v>1693.561</v>
      </c>
    </row>
    <row r="52" ht="14.25" customHeight="1">
      <c r="A52" s="44" t="s">
        <v>91</v>
      </c>
      <c r="B52" s="45">
        <v>457.0</v>
      </c>
      <c r="C52" s="45">
        <v>100.0</v>
      </c>
      <c r="D52" s="46">
        <f t="shared" si="1"/>
        <v>2116.043292</v>
      </c>
      <c r="E52" s="46">
        <f t="shared" si="2"/>
        <v>63.48129875</v>
      </c>
      <c r="F52" s="46">
        <f t="shared" si="3"/>
        <v>0</v>
      </c>
      <c r="G52" s="46">
        <f t="shared" si="4"/>
        <v>2179.52459</v>
      </c>
      <c r="H52" s="46">
        <f t="shared" si="5"/>
        <v>16.34643443</v>
      </c>
      <c r="I52" s="46">
        <f t="shared" si="6"/>
        <v>6.538573771</v>
      </c>
      <c r="J52" s="46">
        <f t="shared" si="7"/>
        <v>149.2974344</v>
      </c>
      <c r="K52" s="46">
        <f t="shared" si="8"/>
        <v>51.39318984</v>
      </c>
      <c r="L52" s="46">
        <f t="shared" si="9"/>
        <v>109.2105284</v>
      </c>
      <c r="M52" s="46">
        <f t="shared" si="10"/>
        <v>10.70691455</v>
      </c>
      <c r="N52" s="46">
        <f t="shared" si="11"/>
        <v>57.53944919</v>
      </c>
      <c r="O52" s="46">
        <f t="shared" si="12"/>
        <v>0</v>
      </c>
      <c r="P52" s="46">
        <f t="shared" si="13"/>
        <v>19.49802699</v>
      </c>
      <c r="Q52" s="47">
        <f t="shared" si="14"/>
        <v>1758.994039</v>
      </c>
    </row>
    <row r="53" ht="14.25" customHeight="1">
      <c r="A53" s="44" t="s">
        <v>92</v>
      </c>
      <c r="B53" s="45">
        <v>474.0</v>
      </c>
      <c r="C53" s="45">
        <v>100.0</v>
      </c>
      <c r="D53" s="46">
        <f t="shared" si="1"/>
        <v>2194.75825</v>
      </c>
      <c r="E53" s="46">
        <f t="shared" si="2"/>
        <v>65.8427475</v>
      </c>
      <c r="F53" s="46">
        <f t="shared" si="3"/>
        <v>0</v>
      </c>
      <c r="G53" s="46">
        <f t="shared" si="4"/>
        <v>2260.600998</v>
      </c>
      <c r="H53" s="46">
        <f t="shared" si="5"/>
        <v>16.95450748</v>
      </c>
      <c r="I53" s="46">
        <f t="shared" si="6"/>
        <v>6.781802993</v>
      </c>
      <c r="J53" s="46">
        <f t="shared" si="7"/>
        <v>154.8511683</v>
      </c>
      <c r="K53" s="46">
        <f t="shared" si="8"/>
        <v>53.30497152</v>
      </c>
      <c r="L53" s="46">
        <f t="shared" si="9"/>
        <v>113.2730645</v>
      </c>
      <c r="M53" s="46">
        <f t="shared" si="10"/>
        <v>11.1052024</v>
      </c>
      <c r="N53" s="46">
        <f t="shared" si="11"/>
        <v>59.67986633</v>
      </c>
      <c r="O53" s="46">
        <f t="shared" si="12"/>
        <v>0</v>
      </c>
      <c r="P53" s="46">
        <f t="shared" si="13"/>
        <v>20.22333652</v>
      </c>
      <c r="Q53" s="47">
        <f t="shared" si="14"/>
        <v>1824.427077</v>
      </c>
    </row>
    <row r="54" ht="14.25" customHeight="1">
      <c r="A54" s="44" t="s">
        <v>93</v>
      </c>
      <c r="B54" s="45">
        <v>490.0</v>
      </c>
      <c r="C54" s="45">
        <v>100.0</v>
      </c>
      <c r="D54" s="46">
        <f t="shared" si="1"/>
        <v>2268.842917</v>
      </c>
      <c r="E54" s="46">
        <f t="shared" si="2"/>
        <v>68.0652875</v>
      </c>
      <c r="F54" s="46">
        <f t="shared" si="3"/>
        <v>0</v>
      </c>
      <c r="G54" s="46">
        <f t="shared" si="4"/>
        <v>2336.908204</v>
      </c>
      <c r="H54" s="46">
        <f t="shared" si="5"/>
        <v>17.52681153</v>
      </c>
      <c r="I54" s="46">
        <f t="shared" si="6"/>
        <v>7.010724613</v>
      </c>
      <c r="J54" s="46">
        <f t="shared" si="7"/>
        <v>160.078212</v>
      </c>
      <c r="K54" s="46">
        <f t="shared" si="8"/>
        <v>55.10429545</v>
      </c>
      <c r="L54" s="46">
        <f t="shared" si="9"/>
        <v>117.0966278</v>
      </c>
      <c r="M54" s="46">
        <f t="shared" si="10"/>
        <v>11.48006155</v>
      </c>
      <c r="N54" s="46">
        <f t="shared" si="11"/>
        <v>61.69437659</v>
      </c>
      <c r="O54" s="46">
        <f t="shared" si="12"/>
        <v>0</v>
      </c>
      <c r="P54" s="46">
        <f t="shared" si="13"/>
        <v>20.90598079</v>
      </c>
      <c r="Q54" s="47">
        <f t="shared" si="14"/>
        <v>1886.011114</v>
      </c>
    </row>
    <row r="55" ht="14.25" customHeight="1">
      <c r="A55" s="44" t="s">
        <v>94</v>
      </c>
      <c r="B55" s="45">
        <v>505.0</v>
      </c>
      <c r="C55" s="45">
        <v>100.0</v>
      </c>
      <c r="D55" s="46">
        <f t="shared" si="1"/>
        <v>2338.297292</v>
      </c>
      <c r="E55" s="46">
        <f t="shared" si="2"/>
        <v>70.14891875</v>
      </c>
      <c r="F55" s="46">
        <f t="shared" si="3"/>
        <v>0</v>
      </c>
      <c r="G55" s="46">
        <f t="shared" si="4"/>
        <v>2408.44621</v>
      </c>
      <c r="H55" s="46">
        <f t="shared" si="5"/>
        <v>18.06334658</v>
      </c>
      <c r="I55" s="46">
        <f t="shared" si="6"/>
        <v>7.225338631</v>
      </c>
      <c r="J55" s="46">
        <f t="shared" si="7"/>
        <v>164.9785654</v>
      </c>
      <c r="K55" s="46">
        <f t="shared" si="8"/>
        <v>56.79116164</v>
      </c>
      <c r="L55" s="46">
        <f t="shared" si="9"/>
        <v>120.6812185</v>
      </c>
      <c r="M55" s="46">
        <f t="shared" si="10"/>
        <v>11.83149201</v>
      </c>
      <c r="N55" s="46">
        <f t="shared" si="11"/>
        <v>63.58297996</v>
      </c>
      <c r="O55" s="46">
        <f t="shared" si="12"/>
        <v>0</v>
      </c>
      <c r="P55" s="46">
        <f t="shared" si="13"/>
        <v>21.5459598</v>
      </c>
      <c r="Q55" s="47">
        <f t="shared" si="14"/>
        <v>1943.746148</v>
      </c>
    </row>
    <row r="56" ht="14.25" customHeight="1">
      <c r="A56" s="44" t="s">
        <v>95</v>
      </c>
      <c r="B56" s="45">
        <v>522.0</v>
      </c>
      <c r="C56" s="45">
        <v>100.0</v>
      </c>
      <c r="D56" s="46">
        <f t="shared" si="1"/>
        <v>2417.01225</v>
      </c>
      <c r="E56" s="46">
        <f t="shared" si="2"/>
        <v>72.5103675</v>
      </c>
      <c r="F56" s="46">
        <f t="shared" si="3"/>
        <v>0</v>
      </c>
      <c r="G56" s="46">
        <f t="shared" si="4"/>
        <v>2489.522618</v>
      </c>
      <c r="H56" s="46">
        <f t="shared" si="5"/>
        <v>18.67141963</v>
      </c>
      <c r="I56" s="46">
        <f t="shared" si="6"/>
        <v>7.468567853</v>
      </c>
      <c r="J56" s="46">
        <f t="shared" si="7"/>
        <v>170.5322993</v>
      </c>
      <c r="K56" s="46">
        <f t="shared" si="8"/>
        <v>58.70294332</v>
      </c>
      <c r="L56" s="46">
        <f t="shared" si="9"/>
        <v>124.7437546</v>
      </c>
      <c r="M56" s="46">
        <f t="shared" si="10"/>
        <v>12.22977986</v>
      </c>
      <c r="N56" s="46">
        <f t="shared" si="11"/>
        <v>65.7233971</v>
      </c>
      <c r="O56" s="46">
        <f t="shared" si="12"/>
        <v>0</v>
      </c>
      <c r="P56" s="46">
        <f t="shared" si="13"/>
        <v>22.27126934</v>
      </c>
      <c r="Q56" s="47">
        <f t="shared" si="14"/>
        <v>2009.179187</v>
      </c>
    </row>
    <row r="57" ht="14.25" customHeight="1">
      <c r="A57" s="44" t="s">
        <v>96</v>
      </c>
      <c r="B57" s="45">
        <v>538.0</v>
      </c>
      <c r="C57" s="45">
        <v>100.0</v>
      </c>
      <c r="D57" s="46">
        <f t="shared" si="1"/>
        <v>2491.096917</v>
      </c>
      <c r="E57" s="46">
        <f t="shared" si="2"/>
        <v>74.7329075</v>
      </c>
      <c r="F57" s="46">
        <f t="shared" si="3"/>
        <v>0</v>
      </c>
      <c r="G57" s="46">
        <f t="shared" si="4"/>
        <v>2565.829824</v>
      </c>
      <c r="H57" s="46">
        <f t="shared" si="5"/>
        <v>19.24372368</v>
      </c>
      <c r="I57" s="46">
        <f t="shared" si="6"/>
        <v>7.697489473</v>
      </c>
      <c r="J57" s="46">
        <f t="shared" si="7"/>
        <v>175.759343</v>
      </c>
      <c r="K57" s="46">
        <f t="shared" si="8"/>
        <v>60.50226725</v>
      </c>
      <c r="L57" s="46">
        <f t="shared" si="9"/>
        <v>128.5673179</v>
      </c>
      <c r="M57" s="46">
        <f t="shared" si="10"/>
        <v>12.60463901</v>
      </c>
      <c r="N57" s="46">
        <f t="shared" si="11"/>
        <v>67.73790736</v>
      </c>
      <c r="O57" s="46">
        <f t="shared" si="12"/>
        <v>0</v>
      </c>
      <c r="P57" s="46">
        <f t="shared" si="13"/>
        <v>22.95391361</v>
      </c>
      <c r="Q57" s="47">
        <f t="shared" si="14"/>
        <v>2070.763223</v>
      </c>
    </row>
    <row r="58" ht="14.25" customHeight="1">
      <c r="A58" s="44" t="s">
        <v>97</v>
      </c>
      <c r="B58" s="45">
        <v>551.0</v>
      </c>
      <c r="C58" s="45">
        <v>100.0</v>
      </c>
      <c r="D58" s="46">
        <f t="shared" si="1"/>
        <v>2551.290708</v>
      </c>
      <c r="E58" s="46">
        <f t="shared" si="2"/>
        <v>76.53872125</v>
      </c>
      <c r="F58" s="46">
        <f t="shared" si="3"/>
        <v>0</v>
      </c>
      <c r="G58" s="46">
        <f t="shared" si="4"/>
        <v>2627.82943</v>
      </c>
      <c r="H58" s="46">
        <f t="shared" si="5"/>
        <v>19.70872072</v>
      </c>
      <c r="I58" s="46">
        <f t="shared" si="6"/>
        <v>7.883488289</v>
      </c>
      <c r="J58" s="46">
        <f t="shared" si="7"/>
        <v>180.0063159</v>
      </c>
      <c r="K58" s="46">
        <f t="shared" si="8"/>
        <v>61.96421795</v>
      </c>
      <c r="L58" s="46">
        <f t="shared" si="9"/>
        <v>131.6739631</v>
      </c>
      <c r="M58" s="46">
        <f t="shared" si="10"/>
        <v>12.90921207</v>
      </c>
      <c r="N58" s="46">
        <f t="shared" si="11"/>
        <v>69.37469694</v>
      </c>
      <c r="O58" s="46">
        <f t="shared" si="12"/>
        <v>0</v>
      </c>
      <c r="P58" s="46">
        <f t="shared" si="13"/>
        <v>23.50856208</v>
      </c>
      <c r="Q58" s="47">
        <f t="shared" si="14"/>
        <v>2120.800252</v>
      </c>
    </row>
    <row r="59" ht="14.25" customHeight="1">
      <c r="A59" s="44" t="s">
        <v>98</v>
      </c>
      <c r="B59" s="45">
        <v>573.0</v>
      </c>
      <c r="C59" s="45">
        <v>100.0</v>
      </c>
      <c r="D59" s="46">
        <f t="shared" si="1"/>
        <v>2653.157125</v>
      </c>
      <c r="E59" s="46">
        <f t="shared" si="2"/>
        <v>79.59471375</v>
      </c>
      <c r="F59" s="46">
        <f t="shared" si="3"/>
        <v>0</v>
      </c>
      <c r="G59" s="46">
        <f t="shared" si="4"/>
        <v>2732.751839</v>
      </c>
      <c r="H59" s="46">
        <f t="shared" si="5"/>
        <v>20.49563879</v>
      </c>
      <c r="I59" s="46">
        <f t="shared" si="6"/>
        <v>8.198255516</v>
      </c>
      <c r="J59" s="46">
        <f t="shared" si="7"/>
        <v>187.193501</v>
      </c>
      <c r="K59" s="46">
        <f t="shared" si="8"/>
        <v>64.43828836</v>
      </c>
      <c r="L59" s="46">
        <f t="shared" si="9"/>
        <v>136.9313628</v>
      </c>
      <c r="M59" s="46">
        <f t="shared" si="10"/>
        <v>13.42464341</v>
      </c>
      <c r="N59" s="46">
        <f t="shared" si="11"/>
        <v>72.14464854</v>
      </c>
      <c r="O59" s="46">
        <f t="shared" si="12"/>
        <v>0</v>
      </c>
      <c r="P59" s="46">
        <f t="shared" si="13"/>
        <v>24.44719795</v>
      </c>
      <c r="Q59" s="47">
        <f t="shared" si="14"/>
        <v>2205.478302</v>
      </c>
    </row>
    <row r="60" ht="14.25" customHeight="1">
      <c r="A60" s="44" t="s">
        <v>99</v>
      </c>
      <c r="B60" s="45">
        <v>604.0</v>
      </c>
      <c r="C60" s="45">
        <v>100.0</v>
      </c>
      <c r="D60" s="46">
        <f t="shared" si="1"/>
        <v>2796.696167</v>
      </c>
      <c r="E60" s="46">
        <f t="shared" si="2"/>
        <v>83.900885</v>
      </c>
      <c r="F60" s="46">
        <f t="shared" si="3"/>
        <v>0</v>
      </c>
      <c r="G60" s="46">
        <f t="shared" si="4"/>
        <v>2880.597052</v>
      </c>
      <c r="H60" s="46">
        <f t="shared" si="5"/>
        <v>21.60447789</v>
      </c>
      <c r="I60" s="46">
        <f t="shared" si="6"/>
        <v>8.641791155</v>
      </c>
      <c r="J60" s="46">
        <f t="shared" si="7"/>
        <v>197.320898</v>
      </c>
      <c r="K60" s="46">
        <f t="shared" si="8"/>
        <v>67.92447848</v>
      </c>
      <c r="L60" s="46">
        <f t="shared" si="9"/>
        <v>144.3395168</v>
      </c>
      <c r="M60" s="46">
        <f t="shared" si="10"/>
        <v>14.15093302</v>
      </c>
      <c r="N60" s="46">
        <f t="shared" si="11"/>
        <v>76.04776216</v>
      </c>
      <c r="O60" s="46">
        <f t="shared" si="12"/>
        <v>0</v>
      </c>
      <c r="P60" s="46">
        <f t="shared" si="13"/>
        <v>25.76982122</v>
      </c>
      <c r="Q60" s="47">
        <f t="shared" si="14"/>
        <v>2324.797373</v>
      </c>
    </row>
    <row r="61" ht="14.25" customHeight="1">
      <c r="A61" s="44" t="s">
        <v>100</v>
      </c>
      <c r="B61" s="45">
        <v>314.0</v>
      </c>
      <c r="C61" s="45">
        <v>100.0</v>
      </c>
      <c r="D61" s="46">
        <f t="shared" si="1"/>
        <v>1453.911583</v>
      </c>
      <c r="E61" s="46">
        <f t="shared" si="2"/>
        <v>43.6173475</v>
      </c>
      <c r="F61" s="46">
        <f t="shared" si="3"/>
        <v>3.608416667</v>
      </c>
      <c r="G61" s="46">
        <f t="shared" si="4"/>
        <v>1501.137348</v>
      </c>
      <c r="H61" s="46">
        <f t="shared" si="5"/>
        <v>11.25853011</v>
      </c>
      <c r="I61" s="46">
        <f t="shared" si="6"/>
        <v>4.503412043</v>
      </c>
      <c r="J61" s="46">
        <f t="shared" si="7"/>
        <v>102.8279083</v>
      </c>
      <c r="K61" s="46">
        <f t="shared" si="8"/>
        <v>35.39681865</v>
      </c>
      <c r="L61" s="46">
        <f t="shared" si="9"/>
        <v>75.21823964</v>
      </c>
      <c r="M61" s="46">
        <f t="shared" si="10"/>
        <v>7.37433722</v>
      </c>
      <c r="N61" s="46">
        <f t="shared" si="11"/>
        <v>39.63002597</v>
      </c>
      <c r="O61" s="46">
        <f t="shared" si="12"/>
        <v>0</v>
      </c>
      <c r="P61" s="46">
        <f t="shared" si="13"/>
        <v>0</v>
      </c>
      <c r="Q61" s="47">
        <f t="shared" si="14"/>
        <v>1224.928076</v>
      </c>
    </row>
    <row r="62" ht="14.25" customHeight="1">
      <c r="A62" s="44" t="s">
        <v>101</v>
      </c>
      <c r="B62" s="45">
        <v>329.0</v>
      </c>
      <c r="C62" s="45">
        <v>100.0</v>
      </c>
      <c r="D62" s="46">
        <f t="shared" si="1"/>
        <v>1523.365958</v>
      </c>
      <c r="E62" s="46">
        <f t="shared" si="2"/>
        <v>45.70097875</v>
      </c>
      <c r="F62" s="46">
        <f t="shared" si="3"/>
        <v>0</v>
      </c>
      <c r="G62" s="46">
        <f t="shared" si="4"/>
        <v>1569.066937</v>
      </c>
      <c r="H62" s="46">
        <f t="shared" si="5"/>
        <v>11.76800203</v>
      </c>
      <c r="I62" s="46">
        <f t="shared" si="6"/>
        <v>4.707200811</v>
      </c>
      <c r="J62" s="46">
        <f t="shared" si="7"/>
        <v>107.4810852</v>
      </c>
      <c r="K62" s="46">
        <f t="shared" si="8"/>
        <v>36.99859838</v>
      </c>
      <c r="L62" s="46">
        <f t="shared" si="9"/>
        <v>78.62202155</v>
      </c>
      <c r="M62" s="46">
        <f t="shared" si="10"/>
        <v>7.708041328</v>
      </c>
      <c r="N62" s="46">
        <f t="shared" si="11"/>
        <v>41.42336714</v>
      </c>
      <c r="O62" s="46">
        <f t="shared" si="12"/>
        <v>0</v>
      </c>
      <c r="P62" s="46">
        <f t="shared" si="13"/>
        <v>0</v>
      </c>
      <c r="Q62" s="47">
        <f t="shared" si="14"/>
        <v>1280.358621</v>
      </c>
    </row>
    <row r="63" ht="14.25" customHeight="1">
      <c r="A63" s="44" t="s">
        <v>102</v>
      </c>
      <c r="B63" s="45">
        <v>332.0</v>
      </c>
      <c r="C63" s="45">
        <v>100.0</v>
      </c>
      <c r="D63" s="46">
        <f t="shared" si="1"/>
        <v>1537.256833</v>
      </c>
      <c r="E63" s="46">
        <f t="shared" si="2"/>
        <v>46.117705</v>
      </c>
      <c r="F63" s="46">
        <f t="shared" si="3"/>
        <v>0</v>
      </c>
      <c r="G63" s="46">
        <f t="shared" si="4"/>
        <v>1583.374538</v>
      </c>
      <c r="H63" s="46">
        <f t="shared" si="5"/>
        <v>11.87530904</v>
      </c>
      <c r="I63" s="46">
        <f t="shared" si="6"/>
        <v>4.750123615</v>
      </c>
      <c r="J63" s="46">
        <f t="shared" si="7"/>
        <v>108.4611559</v>
      </c>
      <c r="K63" s="46">
        <f t="shared" si="8"/>
        <v>37.33597161</v>
      </c>
      <c r="L63" s="46">
        <f t="shared" si="9"/>
        <v>79.33893968</v>
      </c>
      <c r="M63" s="46">
        <f t="shared" si="10"/>
        <v>7.77832742</v>
      </c>
      <c r="N63" s="46">
        <f t="shared" si="11"/>
        <v>41.80108781</v>
      </c>
      <c r="O63" s="46">
        <f t="shared" si="12"/>
        <v>0</v>
      </c>
      <c r="P63" s="46">
        <f t="shared" si="13"/>
        <v>0</v>
      </c>
      <c r="Q63" s="47">
        <f t="shared" si="14"/>
        <v>1292.033623</v>
      </c>
    </row>
    <row r="64" ht="14.25" customHeight="1">
      <c r="A64" s="44" t="s">
        <v>103</v>
      </c>
      <c r="B64" s="45">
        <v>335.0</v>
      </c>
      <c r="C64" s="45">
        <v>100.0</v>
      </c>
      <c r="D64" s="46">
        <f t="shared" si="1"/>
        <v>1551.147708</v>
      </c>
      <c r="E64" s="46">
        <f t="shared" si="2"/>
        <v>46.53443125</v>
      </c>
      <c r="F64" s="46">
        <f t="shared" si="3"/>
        <v>0</v>
      </c>
      <c r="G64" s="46">
        <f t="shared" si="4"/>
        <v>1597.68214</v>
      </c>
      <c r="H64" s="46">
        <f t="shared" si="5"/>
        <v>11.98261605</v>
      </c>
      <c r="I64" s="46">
        <f t="shared" si="6"/>
        <v>4.793046419</v>
      </c>
      <c r="J64" s="46">
        <f t="shared" si="7"/>
        <v>109.4412266</v>
      </c>
      <c r="K64" s="46">
        <f t="shared" si="8"/>
        <v>37.67334485</v>
      </c>
      <c r="L64" s="46">
        <f t="shared" si="9"/>
        <v>80.05585781</v>
      </c>
      <c r="M64" s="46">
        <f t="shared" si="10"/>
        <v>7.848613511</v>
      </c>
      <c r="N64" s="46">
        <f t="shared" si="11"/>
        <v>42.17880849</v>
      </c>
      <c r="O64" s="46">
        <f t="shared" si="12"/>
        <v>0</v>
      </c>
      <c r="P64" s="46">
        <f t="shared" si="13"/>
        <v>14.29286442</v>
      </c>
      <c r="Q64" s="47">
        <f t="shared" si="14"/>
        <v>1289.415761</v>
      </c>
    </row>
    <row r="65" ht="14.25" customHeight="1">
      <c r="A65" s="44" t="s">
        <v>104</v>
      </c>
      <c r="B65" s="45">
        <v>345.0</v>
      </c>
      <c r="C65" s="45">
        <v>100.0</v>
      </c>
      <c r="D65" s="46">
        <f t="shared" si="1"/>
        <v>1597.450625</v>
      </c>
      <c r="E65" s="46">
        <f t="shared" si="2"/>
        <v>47.92351875</v>
      </c>
      <c r="F65" s="46">
        <f t="shared" si="3"/>
        <v>0</v>
      </c>
      <c r="G65" s="46">
        <f t="shared" si="4"/>
        <v>1645.374144</v>
      </c>
      <c r="H65" s="46">
        <f t="shared" si="5"/>
        <v>12.34030608</v>
      </c>
      <c r="I65" s="46">
        <f t="shared" si="6"/>
        <v>4.936122431</v>
      </c>
      <c r="J65" s="46">
        <f t="shared" si="7"/>
        <v>112.7081288</v>
      </c>
      <c r="K65" s="46">
        <f t="shared" si="8"/>
        <v>38.79792231</v>
      </c>
      <c r="L65" s="46">
        <f t="shared" si="9"/>
        <v>82.44558491</v>
      </c>
      <c r="M65" s="46">
        <f t="shared" si="10"/>
        <v>8.082900481</v>
      </c>
      <c r="N65" s="46">
        <f t="shared" si="11"/>
        <v>43.4378774</v>
      </c>
      <c r="O65" s="46">
        <f t="shared" si="12"/>
        <v>0</v>
      </c>
      <c r="P65" s="46">
        <f t="shared" si="13"/>
        <v>14.71951709</v>
      </c>
      <c r="Q65" s="47">
        <f t="shared" si="14"/>
        <v>1327.905784</v>
      </c>
    </row>
    <row r="66" ht="14.25" customHeight="1">
      <c r="A66" s="44" t="s">
        <v>105</v>
      </c>
      <c r="B66" s="45">
        <v>358.0</v>
      </c>
      <c r="C66" s="45">
        <v>100.0</v>
      </c>
      <c r="D66" s="46">
        <f t="shared" si="1"/>
        <v>1657.644417</v>
      </c>
      <c r="E66" s="46">
        <f t="shared" si="2"/>
        <v>49.7293325</v>
      </c>
      <c r="F66" s="46">
        <f t="shared" si="3"/>
        <v>0</v>
      </c>
      <c r="G66" s="46">
        <f t="shared" si="4"/>
        <v>1707.373749</v>
      </c>
      <c r="H66" s="46">
        <f t="shared" si="5"/>
        <v>12.80530312</v>
      </c>
      <c r="I66" s="46">
        <f t="shared" si="6"/>
        <v>5.122121248</v>
      </c>
      <c r="J66" s="46">
        <f t="shared" si="7"/>
        <v>116.9551018</v>
      </c>
      <c r="K66" s="46">
        <f t="shared" si="8"/>
        <v>40.25987301</v>
      </c>
      <c r="L66" s="46">
        <f t="shared" si="9"/>
        <v>85.55223014</v>
      </c>
      <c r="M66" s="46">
        <f t="shared" si="10"/>
        <v>8.387473543</v>
      </c>
      <c r="N66" s="46">
        <f t="shared" si="11"/>
        <v>45.07466698</v>
      </c>
      <c r="O66" s="46">
        <f t="shared" si="12"/>
        <v>0</v>
      </c>
      <c r="P66" s="46">
        <f t="shared" si="13"/>
        <v>15.27416556</v>
      </c>
      <c r="Q66" s="47">
        <f t="shared" si="14"/>
        <v>1377.942814</v>
      </c>
    </row>
    <row r="67" ht="14.25" customHeight="1">
      <c r="A67" s="44" t="s">
        <v>106</v>
      </c>
      <c r="B67" s="45">
        <v>371.0</v>
      </c>
      <c r="C67" s="45">
        <v>100.0</v>
      </c>
      <c r="D67" s="46">
        <f t="shared" si="1"/>
        <v>1717.838208</v>
      </c>
      <c r="E67" s="46">
        <f t="shared" si="2"/>
        <v>51.53514625</v>
      </c>
      <c r="F67" s="46">
        <f t="shared" si="3"/>
        <v>0</v>
      </c>
      <c r="G67" s="46">
        <f t="shared" si="4"/>
        <v>1769.373355</v>
      </c>
      <c r="H67" s="46">
        <f t="shared" si="5"/>
        <v>13.27030016</v>
      </c>
      <c r="I67" s="46">
        <f t="shared" si="6"/>
        <v>5.308120064</v>
      </c>
      <c r="J67" s="46">
        <f t="shared" si="7"/>
        <v>121.2020748</v>
      </c>
      <c r="K67" s="46">
        <f t="shared" si="8"/>
        <v>41.7218237</v>
      </c>
      <c r="L67" s="46">
        <f t="shared" si="9"/>
        <v>88.65887536</v>
      </c>
      <c r="M67" s="46">
        <f t="shared" si="10"/>
        <v>8.692046604</v>
      </c>
      <c r="N67" s="46">
        <f t="shared" si="11"/>
        <v>46.71145656</v>
      </c>
      <c r="O67" s="46">
        <f t="shared" si="12"/>
        <v>0</v>
      </c>
      <c r="P67" s="46">
        <f t="shared" si="13"/>
        <v>15.82881403</v>
      </c>
      <c r="Q67" s="47">
        <f t="shared" si="14"/>
        <v>1427.979843</v>
      </c>
    </row>
    <row r="68" ht="14.25" customHeight="1">
      <c r="A68" s="44" t="s">
        <v>107</v>
      </c>
      <c r="B68" s="45">
        <v>386.0</v>
      </c>
      <c r="C68" s="45">
        <v>100.0</v>
      </c>
      <c r="D68" s="46">
        <f t="shared" si="1"/>
        <v>1787.292583</v>
      </c>
      <c r="E68" s="46">
        <f t="shared" si="2"/>
        <v>53.6187775</v>
      </c>
      <c r="F68" s="46">
        <f t="shared" si="3"/>
        <v>0</v>
      </c>
      <c r="G68" s="46">
        <f t="shared" si="4"/>
        <v>1840.911361</v>
      </c>
      <c r="H68" s="46">
        <f t="shared" si="5"/>
        <v>13.80683521</v>
      </c>
      <c r="I68" s="46">
        <f t="shared" si="6"/>
        <v>5.522734083</v>
      </c>
      <c r="J68" s="46">
        <f t="shared" si="7"/>
        <v>126.1024282</v>
      </c>
      <c r="K68" s="46">
        <f t="shared" si="8"/>
        <v>43.40868989</v>
      </c>
      <c r="L68" s="46">
        <f t="shared" si="9"/>
        <v>92.24346601</v>
      </c>
      <c r="M68" s="46">
        <f t="shared" si="10"/>
        <v>9.04347706</v>
      </c>
      <c r="N68" s="46">
        <f t="shared" si="11"/>
        <v>48.60005993</v>
      </c>
      <c r="O68" s="46">
        <f t="shared" si="12"/>
        <v>0</v>
      </c>
      <c r="P68" s="46">
        <f t="shared" si="13"/>
        <v>16.46879303</v>
      </c>
      <c r="Q68" s="47">
        <f t="shared" si="14"/>
        <v>1485.714877</v>
      </c>
    </row>
    <row r="69" ht="14.25" customHeight="1">
      <c r="A69" s="44" t="s">
        <v>108</v>
      </c>
      <c r="B69" s="45">
        <v>400.0</v>
      </c>
      <c r="C69" s="45">
        <v>100.0</v>
      </c>
      <c r="D69" s="46">
        <f t="shared" si="1"/>
        <v>1852.116667</v>
      </c>
      <c r="E69" s="46">
        <f t="shared" si="2"/>
        <v>55.5635</v>
      </c>
      <c r="F69" s="46">
        <f t="shared" si="3"/>
        <v>0</v>
      </c>
      <c r="G69" s="46">
        <f t="shared" si="4"/>
        <v>1907.680167</v>
      </c>
      <c r="H69" s="46">
        <f t="shared" si="5"/>
        <v>14.30760125</v>
      </c>
      <c r="I69" s="46">
        <f t="shared" si="6"/>
        <v>5.7230405</v>
      </c>
      <c r="J69" s="46">
        <f t="shared" si="7"/>
        <v>130.6760914</v>
      </c>
      <c r="K69" s="46">
        <f t="shared" si="8"/>
        <v>44.98309833</v>
      </c>
      <c r="L69" s="46">
        <f t="shared" si="9"/>
        <v>95.58908395</v>
      </c>
      <c r="M69" s="46">
        <f t="shared" si="10"/>
        <v>9.371478819</v>
      </c>
      <c r="N69" s="46">
        <f t="shared" si="11"/>
        <v>50.3627564</v>
      </c>
      <c r="O69" s="46">
        <f t="shared" si="12"/>
        <v>0</v>
      </c>
      <c r="P69" s="46">
        <f t="shared" si="13"/>
        <v>17.06610677</v>
      </c>
      <c r="Q69" s="47">
        <f t="shared" si="14"/>
        <v>1539.600909</v>
      </c>
    </row>
    <row r="70" ht="14.25" customHeight="1">
      <c r="A70" s="44" t="s">
        <v>109</v>
      </c>
      <c r="B70" s="45">
        <v>422.0</v>
      </c>
      <c r="C70" s="45">
        <v>100.0</v>
      </c>
      <c r="D70" s="46">
        <f t="shared" si="1"/>
        <v>1953.983083</v>
      </c>
      <c r="E70" s="46">
        <f t="shared" si="2"/>
        <v>58.6194925</v>
      </c>
      <c r="F70" s="46">
        <f t="shared" si="3"/>
        <v>0</v>
      </c>
      <c r="G70" s="46">
        <f t="shared" si="4"/>
        <v>2012.602576</v>
      </c>
      <c r="H70" s="46">
        <f t="shared" si="5"/>
        <v>15.09451932</v>
      </c>
      <c r="I70" s="46">
        <f t="shared" si="6"/>
        <v>6.037807728</v>
      </c>
      <c r="J70" s="46">
        <f t="shared" si="7"/>
        <v>137.8632764</v>
      </c>
      <c r="K70" s="46">
        <f t="shared" si="8"/>
        <v>47.45716874</v>
      </c>
      <c r="L70" s="46">
        <f t="shared" si="9"/>
        <v>100.8464836</v>
      </c>
      <c r="M70" s="46">
        <f t="shared" si="10"/>
        <v>9.886910154</v>
      </c>
      <c r="N70" s="46">
        <f t="shared" si="11"/>
        <v>53.132708</v>
      </c>
      <c r="O70" s="46">
        <f t="shared" si="12"/>
        <v>0</v>
      </c>
      <c r="P70" s="46">
        <f t="shared" si="13"/>
        <v>18.00474264</v>
      </c>
      <c r="Q70" s="47">
        <f t="shared" si="14"/>
        <v>1624.278959</v>
      </c>
    </row>
    <row r="71" ht="14.25" customHeight="1">
      <c r="A71" s="44" t="s">
        <v>110</v>
      </c>
      <c r="B71" s="45">
        <v>443.0</v>
      </c>
      <c r="C71" s="45">
        <v>100.0</v>
      </c>
      <c r="D71" s="46">
        <f t="shared" si="1"/>
        <v>2051.219208</v>
      </c>
      <c r="E71" s="46">
        <f t="shared" si="2"/>
        <v>61.53657625</v>
      </c>
      <c r="F71" s="46">
        <f t="shared" si="3"/>
        <v>0</v>
      </c>
      <c r="G71" s="46">
        <f t="shared" si="4"/>
        <v>2112.755785</v>
      </c>
      <c r="H71" s="46">
        <f t="shared" si="5"/>
        <v>15.84566838</v>
      </c>
      <c r="I71" s="46">
        <f t="shared" si="6"/>
        <v>6.338267354</v>
      </c>
      <c r="J71" s="46">
        <f t="shared" si="7"/>
        <v>144.7237712</v>
      </c>
      <c r="K71" s="46">
        <f t="shared" si="8"/>
        <v>49.8187814</v>
      </c>
      <c r="L71" s="46">
        <f t="shared" si="9"/>
        <v>105.8649105</v>
      </c>
      <c r="M71" s="46">
        <f t="shared" si="10"/>
        <v>10.37891279</v>
      </c>
      <c r="N71" s="46">
        <f t="shared" si="11"/>
        <v>55.77675271</v>
      </c>
      <c r="O71" s="46">
        <f t="shared" si="12"/>
        <v>0</v>
      </c>
      <c r="P71" s="46">
        <f t="shared" si="13"/>
        <v>18.90071325</v>
      </c>
      <c r="Q71" s="47">
        <f t="shared" si="14"/>
        <v>1705.108007</v>
      </c>
    </row>
    <row r="72" ht="14.25" customHeight="1">
      <c r="A72" s="44" t="s">
        <v>111</v>
      </c>
      <c r="B72" s="45">
        <v>466.0</v>
      </c>
      <c r="C72" s="45">
        <v>100.0</v>
      </c>
      <c r="D72" s="46">
        <f t="shared" si="1"/>
        <v>2157.715917</v>
      </c>
      <c r="E72" s="46">
        <f t="shared" si="2"/>
        <v>64.7314775</v>
      </c>
      <c r="F72" s="46">
        <f t="shared" si="3"/>
        <v>0</v>
      </c>
      <c r="G72" s="46">
        <f t="shared" si="4"/>
        <v>2222.447394</v>
      </c>
      <c r="H72" s="46">
        <f t="shared" si="5"/>
        <v>16.66835546</v>
      </c>
      <c r="I72" s="46">
        <f t="shared" si="6"/>
        <v>6.667342183</v>
      </c>
      <c r="J72" s="46">
        <f t="shared" si="7"/>
        <v>152.2376465</v>
      </c>
      <c r="K72" s="46">
        <f t="shared" si="8"/>
        <v>52.40530955</v>
      </c>
      <c r="L72" s="46">
        <f t="shared" si="9"/>
        <v>111.3612828</v>
      </c>
      <c r="M72" s="46">
        <f t="shared" si="10"/>
        <v>10.91777282</v>
      </c>
      <c r="N72" s="46">
        <f t="shared" si="11"/>
        <v>58.67261121</v>
      </c>
      <c r="O72" s="46">
        <f t="shared" si="12"/>
        <v>0</v>
      </c>
      <c r="P72" s="46">
        <f t="shared" si="13"/>
        <v>19.88201439</v>
      </c>
      <c r="Q72" s="47">
        <f t="shared" si="14"/>
        <v>1793.635059</v>
      </c>
    </row>
    <row r="73" ht="14.25" customHeight="1">
      <c r="A73" s="44" t="s">
        <v>112</v>
      </c>
      <c r="B73" s="45">
        <v>486.0</v>
      </c>
      <c r="C73" s="45">
        <v>100.0</v>
      </c>
      <c r="D73" s="46">
        <f t="shared" si="1"/>
        <v>2250.32175</v>
      </c>
      <c r="E73" s="46">
        <f t="shared" si="2"/>
        <v>67.5096525</v>
      </c>
      <c r="F73" s="46">
        <f t="shared" si="3"/>
        <v>0</v>
      </c>
      <c r="G73" s="46">
        <f t="shared" si="4"/>
        <v>2317.831403</v>
      </c>
      <c r="H73" s="46">
        <f t="shared" si="5"/>
        <v>17.38373552</v>
      </c>
      <c r="I73" s="46">
        <f t="shared" si="6"/>
        <v>6.953494208</v>
      </c>
      <c r="J73" s="46">
        <f t="shared" si="7"/>
        <v>158.7714511</v>
      </c>
      <c r="K73" s="46">
        <f t="shared" si="8"/>
        <v>54.65446447</v>
      </c>
      <c r="L73" s="46">
        <f t="shared" si="9"/>
        <v>116.140737</v>
      </c>
      <c r="M73" s="46">
        <f t="shared" si="10"/>
        <v>11.38634676</v>
      </c>
      <c r="N73" s="46">
        <f t="shared" si="11"/>
        <v>61.19074903</v>
      </c>
      <c r="O73" s="46">
        <f t="shared" si="12"/>
        <v>0</v>
      </c>
      <c r="P73" s="46">
        <f t="shared" si="13"/>
        <v>20.73531973</v>
      </c>
      <c r="Q73" s="47">
        <f t="shared" si="14"/>
        <v>1870.615105</v>
      </c>
    </row>
    <row r="74" ht="14.25" customHeight="1">
      <c r="A74" s="44" t="s">
        <v>113</v>
      </c>
      <c r="B74" s="45">
        <v>327.0</v>
      </c>
      <c r="C74" s="45">
        <v>100.0</v>
      </c>
      <c r="D74" s="46">
        <f t="shared" si="1"/>
        <v>1514.105375</v>
      </c>
      <c r="E74" s="46">
        <f t="shared" si="2"/>
        <v>45.42316125</v>
      </c>
      <c r="F74" s="46">
        <f t="shared" si="3"/>
        <v>0</v>
      </c>
      <c r="G74" s="46">
        <f t="shared" si="4"/>
        <v>1559.528536</v>
      </c>
      <c r="H74" s="46">
        <f t="shared" si="5"/>
        <v>11.69646402</v>
      </c>
      <c r="I74" s="46">
        <f t="shared" si="6"/>
        <v>4.678585609</v>
      </c>
      <c r="J74" s="46">
        <f t="shared" si="7"/>
        <v>106.8277047</v>
      </c>
      <c r="K74" s="46">
        <f t="shared" si="8"/>
        <v>36.77368288</v>
      </c>
      <c r="L74" s="46">
        <f t="shared" si="9"/>
        <v>78.14407613</v>
      </c>
      <c r="M74" s="46">
        <f t="shared" si="10"/>
        <v>7.661183934</v>
      </c>
      <c r="N74" s="46">
        <f t="shared" si="11"/>
        <v>41.17155336</v>
      </c>
      <c r="O74" s="46">
        <f t="shared" si="12"/>
        <v>0</v>
      </c>
      <c r="P74" s="46">
        <f t="shared" si="13"/>
        <v>0</v>
      </c>
      <c r="Q74" s="47">
        <f t="shared" si="14"/>
        <v>1272.575286</v>
      </c>
    </row>
    <row r="75" ht="14.25" customHeight="1">
      <c r="A75" s="44" t="s">
        <v>114</v>
      </c>
      <c r="B75" s="45">
        <v>332.0</v>
      </c>
      <c r="C75" s="45">
        <v>100.0</v>
      </c>
      <c r="D75" s="46">
        <f t="shared" si="1"/>
        <v>1537.256833</v>
      </c>
      <c r="E75" s="46">
        <f t="shared" si="2"/>
        <v>46.117705</v>
      </c>
      <c r="F75" s="46">
        <f t="shared" si="3"/>
        <v>0</v>
      </c>
      <c r="G75" s="46">
        <f t="shared" si="4"/>
        <v>1583.374538</v>
      </c>
      <c r="H75" s="46">
        <f t="shared" si="5"/>
        <v>11.87530904</v>
      </c>
      <c r="I75" s="46">
        <f t="shared" si="6"/>
        <v>4.750123615</v>
      </c>
      <c r="J75" s="46">
        <f t="shared" si="7"/>
        <v>108.4611559</v>
      </c>
      <c r="K75" s="46">
        <f t="shared" si="8"/>
        <v>37.33597161</v>
      </c>
      <c r="L75" s="46">
        <f t="shared" si="9"/>
        <v>79.33893968</v>
      </c>
      <c r="M75" s="46">
        <f t="shared" si="10"/>
        <v>7.77832742</v>
      </c>
      <c r="N75" s="46">
        <f t="shared" si="11"/>
        <v>41.80108781</v>
      </c>
      <c r="O75" s="46">
        <f t="shared" si="12"/>
        <v>0</v>
      </c>
      <c r="P75" s="46">
        <f t="shared" si="13"/>
        <v>0</v>
      </c>
      <c r="Q75" s="47">
        <f t="shared" si="14"/>
        <v>1292.033623</v>
      </c>
    </row>
    <row r="76" ht="14.25" customHeight="1">
      <c r="A76" s="44" t="s">
        <v>115</v>
      </c>
      <c r="B76" s="45">
        <v>340.0</v>
      </c>
      <c r="C76" s="45">
        <v>100.0</v>
      </c>
      <c r="D76" s="46">
        <f t="shared" si="1"/>
        <v>1574.299167</v>
      </c>
      <c r="E76" s="46">
        <f t="shared" si="2"/>
        <v>47.228975</v>
      </c>
      <c r="F76" s="46">
        <f t="shared" si="3"/>
        <v>0</v>
      </c>
      <c r="G76" s="46">
        <f t="shared" si="4"/>
        <v>1621.528142</v>
      </c>
      <c r="H76" s="46">
        <f t="shared" si="5"/>
        <v>12.16146106</v>
      </c>
      <c r="I76" s="46">
        <f t="shared" si="6"/>
        <v>4.864584425</v>
      </c>
      <c r="J76" s="46">
        <f t="shared" si="7"/>
        <v>111.0746777</v>
      </c>
      <c r="K76" s="46">
        <f t="shared" si="8"/>
        <v>38.23563358</v>
      </c>
      <c r="L76" s="46">
        <f t="shared" si="9"/>
        <v>81.25072136</v>
      </c>
      <c r="M76" s="46">
        <f t="shared" si="10"/>
        <v>7.965756996</v>
      </c>
      <c r="N76" s="46">
        <f t="shared" si="11"/>
        <v>42.80834294</v>
      </c>
      <c r="O76" s="46">
        <f t="shared" si="12"/>
        <v>0</v>
      </c>
      <c r="P76" s="46">
        <f t="shared" si="13"/>
        <v>14.50619076</v>
      </c>
      <c r="Q76" s="47">
        <f t="shared" si="14"/>
        <v>1308.660773</v>
      </c>
    </row>
    <row r="77" ht="14.25" customHeight="1">
      <c r="A77" s="44" t="s">
        <v>116</v>
      </c>
      <c r="B77" s="45">
        <v>348.0</v>
      </c>
      <c r="C77" s="45">
        <v>100.0</v>
      </c>
      <c r="D77" s="46">
        <f t="shared" si="1"/>
        <v>1611.3415</v>
      </c>
      <c r="E77" s="46">
        <f t="shared" si="2"/>
        <v>48.340245</v>
      </c>
      <c r="F77" s="46">
        <f t="shared" si="3"/>
        <v>0</v>
      </c>
      <c r="G77" s="46">
        <f t="shared" si="4"/>
        <v>1659.681745</v>
      </c>
      <c r="H77" s="46">
        <f t="shared" si="5"/>
        <v>12.44761309</v>
      </c>
      <c r="I77" s="46">
        <f t="shared" si="6"/>
        <v>4.979045235</v>
      </c>
      <c r="J77" s="46">
        <f t="shared" si="7"/>
        <v>113.6881995</v>
      </c>
      <c r="K77" s="46">
        <f t="shared" si="8"/>
        <v>39.13529555</v>
      </c>
      <c r="L77" s="46">
        <f t="shared" si="9"/>
        <v>83.16250304</v>
      </c>
      <c r="M77" s="46">
        <f t="shared" si="10"/>
        <v>8.153186572</v>
      </c>
      <c r="N77" s="46">
        <f t="shared" si="11"/>
        <v>43.81559807</v>
      </c>
      <c r="O77" s="46">
        <f t="shared" si="12"/>
        <v>0</v>
      </c>
      <c r="P77" s="46">
        <f t="shared" si="13"/>
        <v>14.84751289</v>
      </c>
      <c r="Q77" s="47">
        <f t="shared" si="14"/>
        <v>1339.452791</v>
      </c>
    </row>
    <row r="78" ht="14.25" customHeight="1">
      <c r="A78" s="44" t="s">
        <v>117</v>
      </c>
      <c r="B78" s="45">
        <v>361.0</v>
      </c>
      <c r="C78" s="45">
        <v>100.0</v>
      </c>
      <c r="D78" s="46">
        <f t="shared" si="1"/>
        <v>1671.535292</v>
      </c>
      <c r="E78" s="46">
        <f t="shared" si="2"/>
        <v>50.14605875</v>
      </c>
      <c r="F78" s="46">
        <f t="shared" si="3"/>
        <v>0</v>
      </c>
      <c r="G78" s="46">
        <f t="shared" si="4"/>
        <v>1721.68135</v>
      </c>
      <c r="H78" s="46">
        <f t="shared" si="5"/>
        <v>12.91261013</v>
      </c>
      <c r="I78" s="46">
        <f t="shared" si="6"/>
        <v>5.165044051</v>
      </c>
      <c r="J78" s="46">
        <f t="shared" si="7"/>
        <v>117.9351725</v>
      </c>
      <c r="K78" s="46">
        <f t="shared" si="8"/>
        <v>40.59724624</v>
      </c>
      <c r="L78" s="46">
        <f t="shared" si="9"/>
        <v>86.26914827</v>
      </c>
      <c r="M78" s="46">
        <f t="shared" si="10"/>
        <v>8.457759634</v>
      </c>
      <c r="N78" s="46">
        <f t="shared" si="11"/>
        <v>45.45238765</v>
      </c>
      <c r="O78" s="46">
        <f t="shared" si="12"/>
        <v>0</v>
      </c>
      <c r="P78" s="46">
        <f t="shared" si="13"/>
        <v>15.40216136</v>
      </c>
      <c r="Q78" s="47">
        <f t="shared" si="14"/>
        <v>1389.489821</v>
      </c>
    </row>
    <row r="79" ht="14.25" customHeight="1">
      <c r="A79" s="44" t="s">
        <v>118</v>
      </c>
      <c r="B79" s="45">
        <v>375.0</v>
      </c>
      <c r="C79" s="45">
        <v>100.0</v>
      </c>
      <c r="D79" s="46">
        <f t="shared" si="1"/>
        <v>1736.359375</v>
      </c>
      <c r="E79" s="46">
        <f t="shared" si="2"/>
        <v>52.09078125</v>
      </c>
      <c r="F79" s="46">
        <f t="shared" si="3"/>
        <v>0</v>
      </c>
      <c r="G79" s="46">
        <f t="shared" si="4"/>
        <v>1788.450156</v>
      </c>
      <c r="H79" s="46">
        <f t="shared" si="5"/>
        <v>13.41337617</v>
      </c>
      <c r="I79" s="46">
        <f t="shared" si="6"/>
        <v>5.365350469</v>
      </c>
      <c r="J79" s="46">
        <f t="shared" si="7"/>
        <v>122.5088357</v>
      </c>
      <c r="K79" s="46">
        <f t="shared" si="8"/>
        <v>42.17165468</v>
      </c>
      <c r="L79" s="46">
        <f t="shared" si="9"/>
        <v>89.6147662</v>
      </c>
      <c r="M79" s="46">
        <f t="shared" si="10"/>
        <v>8.785761393</v>
      </c>
      <c r="N79" s="46">
        <f t="shared" si="11"/>
        <v>47.21508413</v>
      </c>
      <c r="O79" s="46">
        <f t="shared" si="12"/>
        <v>0</v>
      </c>
      <c r="P79" s="46">
        <f t="shared" si="13"/>
        <v>15.9994751</v>
      </c>
      <c r="Q79" s="47">
        <f t="shared" si="14"/>
        <v>1443.375852</v>
      </c>
    </row>
    <row r="80" ht="14.25" customHeight="1">
      <c r="A80" s="44" t="s">
        <v>119</v>
      </c>
      <c r="B80" s="45">
        <v>390.0</v>
      </c>
      <c r="C80" s="45">
        <v>100.0</v>
      </c>
      <c r="D80" s="46">
        <f t="shared" si="1"/>
        <v>1805.81375</v>
      </c>
      <c r="E80" s="46">
        <f t="shared" si="2"/>
        <v>54.1744125</v>
      </c>
      <c r="F80" s="46">
        <f t="shared" si="3"/>
        <v>0</v>
      </c>
      <c r="G80" s="46">
        <f t="shared" si="4"/>
        <v>1859.988163</v>
      </c>
      <c r="H80" s="46">
        <f t="shared" si="5"/>
        <v>13.94991122</v>
      </c>
      <c r="I80" s="46">
        <f t="shared" si="6"/>
        <v>5.579964488</v>
      </c>
      <c r="J80" s="46">
        <f t="shared" si="7"/>
        <v>127.4091891</v>
      </c>
      <c r="K80" s="46">
        <f t="shared" si="8"/>
        <v>43.85852087</v>
      </c>
      <c r="L80" s="46">
        <f t="shared" si="9"/>
        <v>93.19935685</v>
      </c>
      <c r="M80" s="46">
        <f t="shared" si="10"/>
        <v>9.137191848</v>
      </c>
      <c r="N80" s="46">
        <f t="shared" si="11"/>
        <v>49.10368749</v>
      </c>
      <c r="O80" s="46">
        <f t="shared" si="12"/>
        <v>0</v>
      </c>
      <c r="P80" s="46">
        <f t="shared" si="13"/>
        <v>16.6394541</v>
      </c>
      <c r="Q80" s="47">
        <f t="shared" si="14"/>
        <v>1501.110886</v>
      </c>
    </row>
    <row r="81" ht="14.25" customHeight="1">
      <c r="A81" s="44" t="s">
        <v>120</v>
      </c>
      <c r="B81" s="45">
        <v>405.0</v>
      </c>
      <c r="C81" s="45">
        <v>100.0</v>
      </c>
      <c r="D81" s="46">
        <f t="shared" si="1"/>
        <v>1875.268125</v>
      </c>
      <c r="E81" s="46">
        <f t="shared" si="2"/>
        <v>56.25804375</v>
      </c>
      <c r="F81" s="46">
        <f t="shared" si="3"/>
        <v>0</v>
      </c>
      <c r="G81" s="46">
        <f t="shared" si="4"/>
        <v>1931.526169</v>
      </c>
      <c r="H81" s="46">
        <f t="shared" si="5"/>
        <v>14.48644627</v>
      </c>
      <c r="I81" s="46">
        <f t="shared" si="6"/>
        <v>5.794578506</v>
      </c>
      <c r="J81" s="46">
        <f t="shared" si="7"/>
        <v>132.3095426</v>
      </c>
      <c r="K81" s="46">
        <f t="shared" si="8"/>
        <v>45.54538706</v>
      </c>
      <c r="L81" s="46">
        <f t="shared" si="9"/>
        <v>96.7839475</v>
      </c>
      <c r="M81" s="46">
        <f t="shared" si="10"/>
        <v>9.488622304</v>
      </c>
      <c r="N81" s="46">
        <f t="shared" si="11"/>
        <v>50.99229086</v>
      </c>
      <c r="O81" s="46">
        <f t="shared" si="12"/>
        <v>0</v>
      </c>
      <c r="P81" s="46">
        <f t="shared" si="13"/>
        <v>17.27943311</v>
      </c>
      <c r="Q81" s="47">
        <f t="shared" si="14"/>
        <v>1558.845921</v>
      </c>
    </row>
    <row r="82" ht="14.25" customHeight="1">
      <c r="A82" s="44" t="s">
        <v>121</v>
      </c>
      <c r="B82" s="45">
        <v>425.0</v>
      </c>
      <c r="C82" s="45">
        <v>100.0</v>
      </c>
      <c r="D82" s="46">
        <f t="shared" si="1"/>
        <v>1967.873958</v>
      </c>
      <c r="E82" s="46">
        <f t="shared" si="2"/>
        <v>59.03621875</v>
      </c>
      <c r="F82" s="46">
        <f t="shared" si="3"/>
        <v>0</v>
      </c>
      <c r="G82" s="46">
        <f t="shared" si="4"/>
        <v>2026.910177</v>
      </c>
      <c r="H82" s="46">
        <f t="shared" si="5"/>
        <v>15.20182633</v>
      </c>
      <c r="I82" s="46">
        <f t="shared" si="6"/>
        <v>6.080730531</v>
      </c>
      <c r="J82" s="46">
        <f t="shared" si="7"/>
        <v>138.8433471</v>
      </c>
      <c r="K82" s="46">
        <f t="shared" si="8"/>
        <v>47.79454198</v>
      </c>
      <c r="L82" s="46">
        <f t="shared" si="9"/>
        <v>101.5634017</v>
      </c>
      <c r="M82" s="46">
        <f t="shared" si="10"/>
        <v>9.957196245</v>
      </c>
      <c r="N82" s="46">
        <f t="shared" si="11"/>
        <v>53.51042868</v>
      </c>
      <c r="O82" s="46">
        <f t="shared" si="12"/>
        <v>0</v>
      </c>
      <c r="P82" s="46">
        <f t="shared" si="13"/>
        <v>18.13273844</v>
      </c>
      <c r="Q82" s="47">
        <f t="shared" si="14"/>
        <v>1635.825966</v>
      </c>
    </row>
    <row r="83" ht="14.25" customHeight="1">
      <c r="A83" s="44" t="s">
        <v>122</v>
      </c>
      <c r="B83" s="45">
        <v>445.0</v>
      </c>
      <c r="C83" s="45">
        <v>100.0</v>
      </c>
      <c r="D83" s="46">
        <f t="shared" si="1"/>
        <v>2060.479792</v>
      </c>
      <c r="E83" s="46">
        <f t="shared" si="2"/>
        <v>61.81439375</v>
      </c>
      <c r="F83" s="46">
        <f t="shared" si="3"/>
        <v>0</v>
      </c>
      <c r="G83" s="46">
        <f t="shared" si="4"/>
        <v>2122.294185</v>
      </c>
      <c r="H83" s="46">
        <f t="shared" si="5"/>
        <v>15.91720639</v>
      </c>
      <c r="I83" s="46">
        <f t="shared" si="6"/>
        <v>6.366882556</v>
      </c>
      <c r="J83" s="46">
        <f t="shared" si="7"/>
        <v>145.3771517</v>
      </c>
      <c r="K83" s="46">
        <f t="shared" si="8"/>
        <v>50.04369689</v>
      </c>
      <c r="L83" s="46">
        <f t="shared" si="9"/>
        <v>106.3428559</v>
      </c>
      <c r="M83" s="46">
        <f t="shared" si="10"/>
        <v>10.42577019</v>
      </c>
      <c r="N83" s="46">
        <f t="shared" si="11"/>
        <v>56.0285665</v>
      </c>
      <c r="O83" s="46">
        <f t="shared" si="12"/>
        <v>0</v>
      </c>
      <c r="P83" s="46">
        <f t="shared" si="13"/>
        <v>18.98604378</v>
      </c>
      <c r="Q83" s="47">
        <f t="shared" si="14"/>
        <v>1712.806012</v>
      </c>
    </row>
    <row r="84" ht="14.25" customHeight="1">
      <c r="A84" s="44" t="s">
        <v>123</v>
      </c>
      <c r="B84" s="45">
        <v>468.0</v>
      </c>
      <c r="C84" s="45">
        <v>100.0</v>
      </c>
      <c r="D84" s="46">
        <f t="shared" si="1"/>
        <v>2166.9765</v>
      </c>
      <c r="E84" s="46">
        <f t="shared" si="2"/>
        <v>65.009295</v>
      </c>
      <c r="F84" s="46">
        <f t="shared" si="3"/>
        <v>0</v>
      </c>
      <c r="G84" s="46">
        <f t="shared" si="4"/>
        <v>2231.985795</v>
      </c>
      <c r="H84" s="46">
        <f t="shared" si="5"/>
        <v>16.73989346</v>
      </c>
      <c r="I84" s="46">
        <f t="shared" si="6"/>
        <v>6.695957385</v>
      </c>
      <c r="J84" s="46">
        <f t="shared" si="7"/>
        <v>152.891027</v>
      </c>
      <c r="K84" s="46">
        <f t="shared" si="8"/>
        <v>52.63022505</v>
      </c>
      <c r="L84" s="46">
        <f t="shared" si="9"/>
        <v>111.8392282</v>
      </c>
      <c r="M84" s="46">
        <f t="shared" si="10"/>
        <v>10.96463022</v>
      </c>
      <c r="N84" s="46">
        <f t="shared" si="11"/>
        <v>58.92442499</v>
      </c>
      <c r="O84" s="46">
        <f t="shared" si="12"/>
        <v>0</v>
      </c>
      <c r="P84" s="46">
        <f t="shared" si="13"/>
        <v>19.96734492</v>
      </c>
      <c r="Q84" s="47">
        <f t="shared" si="14"/>
        <v>1801.333064</v>
      </c>
    </row>
    <row r="85" ht="14.25" customHeight="1">
      <c r="A85" s="44" t="s">
        <v>124</v>
      </c>
      <c r="B85" s="45">
        <v>491.0</v>
      </c>
      <c r="C85" s="45">
        <v>100.0</v>
      </c>
      <c r="D85" s="46">
        <f t="shared" si="1"/>
        <v>2273.473208</v>
      </c>
      <c r="E85" s="46">
        <f t="shared" si="2"/>
        <v>68.20419625</v>
      </c>
      <c r="F85" s="46">
        <f t="shared" si="3"/>
        <v>0</v>
      </c>
      <c r="G85" s="46">
        <f t="shared" si="4"/>
        <v>2341.677405</v>
      </c>
      <c r="H85" s="46">
        <f t="shared" si="5"/>
        <v>17.56258053</v>
      </c>
      <c r="I85" s="46">
        <f t="shared" si="6"/>
        <v>7.025032214</v>
      </c>
      <c r="J85" s="46">
        <f t="shared" si="7"/>
        <v>160.4049022</v>
      </c>
      <c r="K85" s="46">
        <f t="shared" si="8"/>
        <v>55.2167532</v>
      </c>
      <c r="L85" s="46">
        <f t="shared" si="9"/>
        <v>117.3356006</v>
      </c>
      <c r="M85" s="46">
        <f t="shared" si="10"/>
        <v>11.50349025</v>
      </c>
      <c r="N85" s="46">
        <f t="shared" si="11"/>
        <v>61.82028348</v>
      </c>
      <c r="O85" s="46">
        <f t="shared" si="12"/>
        <v>0</v>
      </c>
      <c r="P85" s="46">
        <f t="shared" si="13"/>
        <v>20.94864606</v>
      </c>
      <c r="Q85" s="47">
        <f t="shared" si="14"/>
        <v>1889.860116</v>
      </c>
    </row>
    <row r="86" ht="14.25" customHeight="1">
      <c r="A86" s="44" t="s">
        <v>125</v>
      </c>
      <c r="B86" s="45">
        <v>515.0</v>
      </c>
      <c r="C86" s="45">
        <v>100.0</v>
      </c>
      <c r="D86" s="46">
        <f t="shared" si="1"/>
        <v>2384.600208</v>
      </c>
      <c r="E86" s="46">
        <f t="shared" si="2"/>
        <v>71.53800625</v>
      </c>
      <c r="F86" s="46">
        <f t="shared" si="3"/>
        <v>0</v>
      </c>
      <c r="G86" s="46">
        <f t="shared" si="4"/>
        <v>2456.138215</v>
      </c>
      <c r="H86" s="46">
        <f t="shared" si="5"/>
        <v>18.42103661</v>
      </c>
      <c r="I86" s="46">
        <f t="shared" si="6"/>
        <v>7.368414644</v>
      </c>
      <c r="J86" s="46">
        <f t="shared" si="7"/>
        <v>168.2454677</v>
      </c>
      <c r="K86" s="46">
        <f t="shared" si="8"/>
        <v>57.9157391</v>
      </c>
      <c r="L86" s="46">
        <f t="shared" si="9"/>
        <v>123.0709456</v>
      </c>
      <c r="M86" s="46">
        <f t="shared" si="10"/>
        <v>12.06577898</v>
      </c>
      <c r="N86" s="46">
        <f t="shared" si="11"/>
        <v>64.84204887</v>
      </c>
      <c r="O86" s="46">
        <f t="shared" si="12"/>
        <v>0</v>
      </c>
      <c r="P86" s="46">
        <f t="shared" si="13"/>
        <v>21.97261247</v>
      </c>
      <c r="Q86" s="47">
        <f t="shared" si="14"/>
        <v>1982.236171</v>
      </c>
    </row>
    <row r="87" ht="14.25" customHeight="1">
      <c r="A87" s="44" t="s">
        <v>126</v>
      </c>
      <c r="B87" s="45">
        <v>365.0</v>
      </c>
      <c r="C87" s="45">
        <v>100.0</v>
      </c>
      <c r="D87" s="46">
        <f t="shared" si="1"/>
        <v>1690.056458</v>
      </c>
      <c r="E87" s="46">
        <f t="shared" si="2"/>
        <v>50.70169375</v>
      </c>
      <c r="F87" s="46">
        <f t="shared" si="3"/>
        <v>0</v>
      </c>
      <c r="G87" s="46">
        <f t="shared" si="4"/>
        <v>1740.758152</v>
      </c>
      <c r="H87" s="46">
        <f t="shared" si="5"/>
        <v>13.05568614</v>
      </c>
      <c r="I87" s="46">
        <f t="shared" si="6"/>
        <v>5.222274456</v>
      </c>
      <c r="J87" s="46">
        <f t="shared" si="7"/>
        <v>119.2419334</v>
      </c>
      <c r="K87" s="46">
        <f t="shared" si="8"/>
        <v>41.04707723</v>
      </c>
      <c r="L87" s="46">
        <f t="shared" si="9"/>
        <v>87.22503911</v>
      </c>
      <c r="M87" s="46">
        <f t="shared" si="10"/>
        <v>8.551474422</v>
      </c>
      <c r="N87" s="46">
        <f t="shared" si="11"/>
        <v>45.95601522</v>
      </c>
      <c r="O87" s="46">
        <f t="shared" si="12"/>
        <v>0</v>
      </c>
      <c r="P87" s="46">
        <f t="shared" si="13"/>
        <v>15.57282243</v>
      </c>
      <c r="Q87" s="47">
        <f t="shared" si="14"/>
        <v>1404.88583</v>
      </c>
    </row>
    <row r="88" ht="14.25" customHeight="1">
      <c r="A88" s="44" t="s">
        <v>127</v>
      </c>
      <c r="B88" s="45">
        <v>380.0</v>
      </c>
      <c r="C88" s="45">
        <v>100.0</v>
      </c>
      <c r="D88" s="46">
        <f t="shared" si="1"/>
        <v>1759.510833</v>
      </c>
      <c r="E88" s="46">
        <f t="shared" si="2"/>
        <v>52.785325</v>
      </c>
      <c r="F88" s="46">
        <f t="shared" si="3"/>
        <v>0</v>
      </c>
      <c r="G88" s="46">
        <f t="shared" si="4"/>
        <v>1812.296158</v>
      </c>
      <c r="H88" s="46">
        <f t="shared" si="5"/>
        <v>13.59222119</v>
      </c>
      <c r="I88" s="46">
        <f t="shared" si="6"/>
        <v>5.436888475</v>
      </c>
      <c r="J88" s="46">
        <f t="shared" si="7"/>
        <v>124.1422868</v>
      </c>
      <c r="K88" s="46">
        <f t="shared" si="8"/>
        <v>42.73394341</v>
      </c>
      <c r="L88" s="46">
        <f t="shared" si="9"/>
        <v>90.80962975</v>
      </c>
      <c r="M88" s="46">
        <f t="shared" si="10"/>
        <v>8.902904878</v>
      </c>
      <c r="N88" s="46">
        <f t="shared" si="11"/>
        <v>47.84461858</v>
      </c>
      <c r="O88" s="46">
        <f t="shared" si="12"/>
        <v>0</v>
      </c>
      <c r="P88" s="46">
        <f t="shared" si="13"/>
        <v>16.21280143</v>
      </c>
      <c r="Q88" s="47">
        <f t="shared" si="14"/>
        <v>1462.620864</v>
      </c>
    </row>
    <row r="89" ht="14.25" customHeight="1">
      <c r="A89" s="44" t="s">
        <v>128</v>
      </c>
      <c r="B89" s="45">
        <v>395.0</v>
      </c>
      <c r="C89" s="45">
        <v>100.0</v>
      </c>
      <c r="D89" s="46">
        <f t="shared" si="1"/>
        <v>1828.965208</v>
      </c>
      <c r="E89" s="46">
        <f t="shared" si="2"/>
        <v>54.86895625</v>
      </c>
      <c r="F89" s="46">
        <f t="shared" si="3"/>
        <v>0</v>
      </c>
      <c r="G89" s="46">
        <f t="shared" si="4"/>
        <v>1883.834165</v>
      </c>
      <c r="H89" s="46">
        <f t="shared" si="5"/>
        <v>14.12875623</v>
      </c>
      <c r="I89" s="46">
        <f t="shared" si="6"/>
        <v>5.651502494</v>
      </c>
      <c r="J89" s="46">
        <f t="shared" si="7"/>
        <v>129.0426403</v>
      </c>
      <c r="K89" s="46">
        <f t="shared" si="8"/>
        <v>44.4208096</v>
      </c>
      <c r="L89" s="46">
        <f t="shared" si="9"/>
        <v>94.3942204</v>
      </c>
      <c r="M89" s="46">
        <f t="shared" si="10"/>
        <v>9.254335334</v>
      </c>
      <c r="N89" s="46">
        <f t="shared" si="11"/>
        <v>49.73322195</v>
      </c>
      <c r="O89" s="46">
        <f t="shared" si="12"/>
        <v>0</v>
      </c>
      <c r="P89" s="46">
        <f t="shared" si="13"/>
        <v>16.85278044</v>
      </c>
      <c r="Q89" s="47">
        <f t="shared" si="14"/>
        <v>1520.355898</v>
      </c>
    </row>
    <row r="90" ht="14.25" customHeight="1">
      <c r="A90" s="44" t="s">
        <v>129</v>
      </c>
      <c r="B90" s="45">
        <v>410.0</v>
      </c>
      <c r="C90" s="45">
        <v>100.0</v>
      </c>
      <c r="D90" s="46">
        <f t="shared" si="1"/>
        <v>1898.419583</v>
      </c>
      <c r="E90" s="46">
        <f t="shared" si="2"/>
        <v>56.9525875</v>
      </c>
      <c r="F90" s="46">
        <f t="shared" si="3"/>
        <v>0</v>
      </c>
      <c r="G90" s="46">
        <f t="shared" si="4"/>
        <v>1955.372171</v>
      </c>
      <c r="H90" s="46">
        <f t="shared" si="5"/>
        <v>14.66529128</v>
      </c>
      <c r="I90" s="46">
        <f t="shared" si="6"/>
        <v>5.866116513</v>
      </c>
      <c r="J90" s="46">
        <f t="shared" si="7"/>
        <v>133.9429937</v>
      </c>
      <c r="K90" s="46">
        <f t="shared" si="8"/>
        <v>46.10767579</v>
      </c>
      <c r="L90" s="46">
        <f t="shared" si="9"/>
        <v>97.97881105</v>
      </c>
      <c r="M90" s="46">
        <f t="shared" si="10"/>
        <v>9.605765789</v>
      </c>
      <c r="N90" s="46">
        <f t="shared" si="11"/>
        <v>51.62182531</v>
      </c>
      <c r="O90" s="46">
        <f t="shared" si="12"/>
        <v>0</v>
      </c>
      <c r="P90" s="46">
        <f t="shared" si="13"/>
        <v>17.49275944</v>
      </c>
      <c r="Q90" s="47">
        <f t="shared" si="14"/>
        <v>1578.090932</v>
      </c>
    </row>
    <row r="91" ht="14.25" customHeight="1">
      <c r="A91" s="44" t="s">
        <v>130</v>
      </c>
      <c r="B91" s="45">
        <v>428.0</v>
      </c>
      <c r="C91" s="45">
        <v>100.0</v>
      </c>
      <c r="D91" s="46">
        <f t="shared" si="1"/>
        <v>1981.764833</v>
      </c>
      <c r="E91" s="46">
        <f t="shared" si="2"/>
        <v>59.452945</v>
      </c>
      <c r="F91" s="46">
        <f t="shared" si="3"/>
        <v>0</v>
      </c>
      <c r="G91" s="46">
        <f t="shared" si="4"/>
        <v>2041.217778</v>
      </c>
      <c r="H91" s="46">
        <f t="shared" si="5"/>
        <v>15.30913334</v>
      </c>
      <c r="I91" s="46">
        <f t="shared" si="6"/>
        <v>6.123653335</v>
      </c>
      <c r="J91" s="46">
        <f t="shared" si="7"/>
        <v>139.8234178</v>
      </c>
      <c r="K91" s="46">
        <f t="shared" si="8"/>
        <v>48.13191521</v>
      </c>
      <c r="L91" s="46">
        <f t="shared" si="9"/>
        <v>102.2803198</v>
      </c>
      <c r="M91" s="46">
        <f t="shared" si="10"/>
        <v>10.02748234</v>
      </c>
      <c r="N91" s="46">
        <f t="shared" si="11"/>
        <v>53.88814935</v>
      </c>
      <c r="O91" s="46">
        <f t="shared" si="12"/>
        <v>0</v>
      </c>
      <c r="P91" s="46">
        <f t="shared" si="13"/>
        <v>18.26073424</v>
      </c>
      <c r="Q91" s="47">
        <f t="shared" si="14"/>
        <v>1647.372973</v>
      </c>
    </row>
    <row r="92" ht="14.25" customHeight="1">
      <c r="A92" s="44" t="s">
        <v>131</v>
      </c>
      <c r="B92" s="45">
        <v>449.0</v>
      </c>
      <c r="C92" s="45">
        <v>100.0</v>
      </c>
      <c r="D92" s="46">
        <f t="shared" si="1"/>
        <v>2079.000958</v>
      </c>
      <c r="E92" s="46">
        <f t="shared" si="2"/>
        <v>62.37002875</v>
      </c>
      <c r="F92" s="46">
        <f t="shared" si="3"/>
        <v>0</v>
      </c>
      <c r="G92" s="46">
        <f t="shared" si="4"/>
        <v>2141.370987</v>
      </c>
      <c r="H92" s="46">
        <f t="shared" si="5"/>
        <v>16.0602824</v>
      </c>
      <c r="I92" s="46">
        <f t="shared" si="6"/>
        <v>6.424112961</v>
      </c>
      <c r="J92" s="46">
        <f t="shared" si="7"/>
        <v>146.6839126</v>
      </c>
      <c r="K92" s="46">
        <f t="shared" si="8"/>
        <v>50.49352788</v>
      </c>
      <c r="L92" s="46">
        <f t="shared" si="9"/>
        <v>107.2987467</v>
      </c>
      <c r="M92" s="46">
        <f t="shared" si="10"/>
        <v>10.51948497</v>
      </c>
      <c r="N92" s="46">
        <f t="shared" si="11"/>
        <v>56.53219406</v>
      </c>
      <c r="O92" s="46">
        <f t="shared" si="12"/>
        <v>0</v>
      </c>
      <c r="P92" s="46">
        <f t="shared" si="13"/>
        <v>19.15670485</v>
      </c>
      <c r="Q92" s="47">
        <f t="shared" si="14"/>
        <v>1728.202021</v>
      </c>
    </row>
    <row r="93" ht="14.25" customHeight="1">
      <c r="A93" s="44" t="s">
        <v>132</v>
      </c>
      <c r="B93" s="45">
        <v>471.0</v>
      </c>
      <c r="C93" s="45">
        <v>100.0</v>
      </c>
      <c r="D93" s="46">
        <f t="shared" si="1"/>
        <v>2180.867375</v>
      </c>
      <c r="E93" s="46">
        <f t="shared" si="2"/>
        <v>65.42602125</v>
      </c>
      <c r="F93" s="46">
        <f t="shared" si="3"/>
        <v>0</v>
      </c>
      <c r="G93" s="46">
        <f t="shared" si="4"/>
        <v>2246.293396</v>
      </c>
      <c r="H93" s="46">
        <f t="shared" si="5"/>
        <v>16.84720047</v>
      </c>
      <c r="I93" s="46">
        <f t="shared" si="6"/>
        <v>6.738880189</v>
      </c>
      <c r="J93" s="46">
        <f t="shared" si="7"/>
        <v>153.8710976</v>
      </c>
      <c r="K93" s="46">
        <f t="shared" si="8"/>
        <v>52.96759828</v>
      </c>
      <c r="L93" s="46">
        <f t="shared" si="9"/>
        <v>112.5561464</v>
      </c>
      <c r="M93" s="46">
        <f t="shared" si="10"/>
        <v>11.03491631</v>
      </c>
      <c r="N93" s="46">
        <f t="shared" si="11"/>
        <v>59.30214566</v>
      </c>
      <c r="O93" s="46">
        <f t="shared" si="12"/>
        <v>0</v>
      </c>
      <c r="P93" s="46">
        <f t="shared" si="13"/>
        <v>20.09534072</v>
      </c>
      <c r="Q93" s="47">
        <f t="shared" si="14"/>
        <v>1812.880071</v>
      </c>
    </row>
    <row r="94" ht="14.25" customHeight="1">
      <c r="A94" s="44" t="s">
        <v>133</v>
      </c>
      <c r="B94" s="45">
        <v>494.0</v>
      </c>
      <c r="C94" s="45">
        <v>100.0</v>
      </c>
      <c r="D94" s="46">
        <f t="shared" si="1"/>
        <v>2287.364083</v>
      </c>
      <c r="E94" s="46">
        <f t="shared" si="2"/>
        <v>68.6209225</v>
      </c>
      <c r="F94" s="46">
        <f t="shared" si="3"/>
        <v>0</v>
      </c>
      <c r="G94" s="46">
        <f t="shared" si="4"/>
        <v>2355.985006</v>
      </c>
      <c r="H94" s="46">
        <f t="shared" si="5"/>
        <v>17.66988754</v>
      </c>
      <c r="I94" s="46">
        <f t="shared" si="6"/>
        <v>7.067955018</v>
      </c>
      <c r="J94" s="46">
        <f t="shared" si="7"/>
        <v>161.3849729</v>
      </c>
      <c r="K94" s="46">
        <f t="shared" si="8"/>
        <v>55.55412644</v>
      </c>
      <c r="L94" s="46">
        <f t="shared" si="9"/>
        <v>118.0525187</v>
      </c>
      <c r="M94" s="46">
        <f t="shared" si="10"/>
        <v>11.57377634</v>
      </c>
      <c r="N94" s="46">
        <f t="shared" si="11"/>
        <v>62.19800415</v>
      </c>
      <c r="O94" s="46">
        <f t="shared" si="12"/>
        <v>0</v>
      </c>
      <c r="P94" s="46">
        <f t="shared" si="13"/>
        <v>21.07664186</v>
      </c>
      <c r="Q94" s="47">
        <f t="shared" si="14"/>
        <v>1901.407123</v>
      </c>
    </row>
    <row r="95" ht="14.25" customHeight="1">
      <c r="A95" s="44" t="s">
        <v>134</v>
      </c>
      <c r="B95" s="45">
        <v>519.0</v>
      </c>
      <c r="C95" s="45">
        <v>100.0</v>
      </c>
      <c r="D95" s="46">
        <f t="shared" si="1"/>
        <v>2403.121375</v>
      </c>
      <c r="E95" s="46">
        <f t="shared" si="2"/>
        <v>72.09364125</v>
      </c>
      <c r="F95" s="46">
        <f t="shared" si="3"/>
        <v>0</v>
      </c>
      <c r="G95" s="46">
        <f t="shared" si="4"/>
        <v>2475.215016</v>
      </c>
      <c r="H95" s="46">
        <f t="shared" si="5"/>
        <v>18.56411262</v>
      </c>
      <c r="I95" s="46">
        <f t="shared" si="6"/>
        <v>7.425645049</v>
      </c>
      <c r="J95" s="46">
        <f t="shared" si="7"/>
        <v>169.5522286</v>
      </c>
      <c r="K95" s="46">
        <f t="shared" si="8"/>
        <v>58.36557008</v>
      </c>
      <c r="L95" s="46">
        <f t="shared" si="9"/>
        <v>124.0268364</v>
      </c>
      <c r="M95" s="46">
        <f t="shared" si="10"/>
        <v>12.15949377</v>
      </c>
      <c r="N95" s="46">
        <f t="shared" si="11"/>
        <v>65.34567643</v>
      </c>
      <c r="O95" s="46">
        <f t="shared" si="12"/>
        <v>0</v>
      </c>
      <c r="P95" s="46">
        <f t="shared" si="13"/>
        <v>22.14327354</v>
      </c>
      <c r="Q95" s="47">
        <f t="shared" si="14"/>
        <v>1997.63218</v>
      </c>
    </row>
    <row r="96" ht="14.25" customHeight="1">
      <c r="A96" s="44" t="s">
        <v>135</v>
      </c>
      <c r="B96" s="45">
        <v>540.0</v>
      </c>
      <c r="C96" s="45">
        <v>100.0</v>
      </c>
      <c r="D96" s="46">
        <f t="shared" si="1"/>
        <v>2500.3575</v>
      </c>
      <c r="E96" s="46">
        <f t="shared" si="2"/>
        <v>75.010725</v>
      </c>
      <c r="F96" s="46">
        <f t="shared" si="3"/>
        <v>0</v>
      </c>
      <c r="G96" s="46">
        <f t="shared" si="4"/>
        <v>2575.368225</v>
      </c>
      <c r="H96" s="46">
        <f t="shared" si="5"/>
        <v>19.31526169</v>
      </c>
      <c r="I96" s="46">
        <f t="shared" si="6"/>
        <v>7.726104675</v>
      </c>
      <c r="J96" s="46">
        <f t="shared" si="7"/>
        <v>176.4127234</v>
      </c>
      <c r="K96" s="46">
        <f t="shared" si="8"/>
        <v>60.72718275</v>
      </c>
      <c r="L96" s="46">
        <f t="shared" si="9"/>
        <v>129.0452633</v>
      </c>
      <c r="M96" s="46">
        <f t="shared" si="10"/>
        <v>12.65149641</v>
      </c>
      <c r="N96" s="46">
        <f t="shared" si="11"/>
        <v>67.98972114</v>
      </c>
      <c r="O96" s="46">
        <f t="shared" si="12"/>
        <v>0</v>
      </c>
      <c r="P96" s="46">
        <f t="shared" si="13"/>
        <v>23.03924414</v>
      </c>
      <c r="Q96" s="47">
        <f t="shared" si="14"/>
        <v>2078.461227</v>
      </c>
    </row>
    <row r="97" ht="14.25" customHeight="1">
      <c r="A97" s="44" t="s">
        <v>136</v>
      </c>
      <c r="B97" s="45">
        <v>562.0</v>
      </c>
      <c r="C97" s="45">
        <v>100.0</v>
      </c>
      <c r="D97" s="46">
        <f t="shared" si="1"/>
        <v>2602.223917</v>
      </c>
      <c r="E97" s="46">
        <f t="shared" si="2"/>
        <v>78.0667175</v>
      </c>
      <c r="F97" s="46">
        <f t="shared" si="3"/>
        <v>0</v>
      </c>
      <c r="G97" s="46">
        <f t="shared" si="4"/>
        <v>2680.290634</v>
      </c>
      <c r="H97" s="46">
        <f t="shared" si="5"/>
        <v>20.10217976</v>
      </c>
      <c r="I97" s="46">
        <f t="shared" si="6"/>
        <v>8.040871903</v>
      </c>
      <c r="J97" s="46">
        <f t="shared" si="7"/>
        <v>183.5999084</v>
      </c>
      <c r="K97" s="46">
        <f t="shared" si="8"/>
        <v>63.20125315</v>
      </c>
      <c r="L97" s="46">
        <f t="shared" si="9"/>
        <v>134.302663</v>
      </c>
      <c r="M97" s="46">
        <f t="shared" si="10"/>
        <v>13.16692774</v>
      </c>
      <c r="N97" s="46">
        <f t="shared" si="11"/>
        <v>70.75967274</v>
      </c>
      <c r="O97" s="46">
        <f t="shared" si="12"/>
        <v>0</v>
      </c>
      <c r="P97" s="46">
        <f t="shared" si="13"/>
        <v>23.97788001</v>
      </c>
      <c r="Q97" s="47">
        <f t="shared" si="14"/>
        <v>2163.139277</v>
      </c>
    </row>
    <row r="98" ht="14.25" customHeight="1">
      <c r="A98" s="44" t="s">
        <v>137</v>
      </c>
      <c r="B98" s="45">
        <v>309.0</v>
      </c>
      <c r="C98" s="45">
        <v>100.0</v>
      </c>
      <c r="D98" s="46">
        <f t="shared" si="1"/>
        <v>1430.760125</v>
      </c>
      <c r="E98" s="46" t="str">
        <f t="shared" ref="E98:E100" si="15">IF(B98&gt;=313,D98,#REF!)*3/100</f>
        <v>#REF!</v>
      </c>
      <c r="F98" s="46">
        <f t="shared" si="3"/>
        <v>26.759875</v>
      </c>
      <c r="G98" s="46" t="str">
        <f t="shared" si="4"/>
        <v>#REF!</v>
      </c>
      <c r="H98" s="46" t="str">
        <f t="shared" si="5"/>
        <v>#REF!</v>
      </c>
      <c r="I98" s="46" t="str">
        <f t="shared" si="6"/>
        <v>#REF!</v>
      </c>
      <c r="J98" s="46" t="str">
        <f t="shared" si="7"/>
        <v>#REF!</v>
      </c>
      <c r="K98" s="46" t="str">
        <f t="shared" si="8"/>
        <v>#REF!</v>
      </c>
      <c r="L98" s="46" t="str">
        <f t="shared" si="9"/>
        <v>#REF!</v>
      </c>
      <c r="M98" s="46" t="str">
        <f t="shared" si="10"/>
        <v>#REF!</v>
      </c>
      <c r="N98" s="46" t="str">
        <f t="shared" si="11"/>
        <v>#REF!</v>
      </c>
      <c r="O98" s="46" t="str">
        <f t="shared" si="12"/>
        <v>#REF!</v>
      </c>
      <c r="P98" s="46" t="str">
        <f t="shared" si="13"/>
        <v>#REF!</v>
      </c>
      <c r="Q98" s="47" t="str">
        <f t="shared" si="14"/>
        <v>#REF!</v>
      </c>
    </row>
    <row r="99" ht="14.25" customHeight="1">
      <c r="A99" s="44" t="s">
        <v>138</v>
      </c>
      <c r="B99" s="45">
        <v>322.0</v>
      </c>
      <c r="C99" s="45">
        <v>100.0</v>
      </c>
      <c r="D99" s="46">
        <f t="shared" si="1"/>
        <v>1490.953917</v>
      </c>
      <c r="E99" s="46">
        <f t="shared" si="15"/>
        <v>44.7286175</v>
      </c>
      <c r="F99" s="46">
        <f t="shared" si="3"/>
        <v>0</v>
      </c>
      <c r="G99" s="46">
        <f t="shared" si="4"/>
        <v>1535.682534</v>
      </c>
      <c r="H99" s="46">
        <f t="shared" si="5"/>
        <v>11.51761901</v>
      </c>
      <c r="I99" s="46">
        <f t="shared" si="6"/>
        <v>4.607047603</v>
      </c>
      <c r="J99" s="46">
        <f t="shared" si="7"/>
        <v>105.1942536</v>
      </c>
      <c r="K99" s="46">
        <f t="shared" si="8"/>
        <v>36.21139416</v>
      </c>
      <c r="L99" s="46">
        <f t="shared" si="9"/>
        <v>76.94921258</v>
      </c>
      <c r="M99" s="46">
        <f t="shared" si="10"/>
        <v>7.544040449</v>
      </c>
      <c r="N99" s="46">
        <f t="shared" si="11"/>
        <v>40.5420189</v>
      </c>
      <c r="O99" s="46">
        <f t="shared" si="12"/>
        <v>0</v>
      </c>
      <c r="P99" s="46">
        <f t="shared" si="13"/>
        <v>0</v>
      </c>
      <c r="Q99" s="47">
        <f t="shared" si="14"/>
        <v>1253.116948</v>
      </c>
    </row>
    <row r="100" ht="14.25" customHeight="1">
      <c r="A100" s="44" t="s">
        <v>139</v>
      </c>
      <c r="B100" s="45">
        <v>323.0</v>
      </c>
      <c r="C100" s="45">
        <v>100.0</v>
      </c>
      <c r="D100" s="46">
        <f t="shared" si="1"/>
        <v>1495.584208</v>
      </c>
      <c r="E100" s="46">
        <f t="shared" si="15"/>
        <v>44.86752625</v>
      </c>
      <c r="F100" s="46">
        <f t="shared" si="3"/>
        <v>0</v>
      </c>
      <c r="G100" s="46">
        <f t="shared" si="4"/>
        <v>1540.451735</v>
      </c>
      <c r="H100" s="46">
        <f t="shared" si="5"/>
        <v>11.55338801</v>
      </c>
      <c r="I100" s="46">
        <f t="shared" si="6"/>
        <v>4.621355204</v>
      </c>
      <c r="J100" s="46">
        <f t="shared" si="7"/>
        <v>105.5209438</v>
      </c>
      <c r="K100" s="46">
        <f t="shared" si="8"/>
        <v>36.3238519</v>
      </c>
      <c r="L100" s="46">
        <f t="shared" si="9"/>
        <v>77.18818529</v>
      </c>
      <c r="M100" s="46">
        <f t="shared" si="10"/>
        <v>7.567469146</v>
      </c>
      <c r="N100" s="46">
        <f t="shared" si="11"/>
        <v>40.66792579</v>
      </c>
      <c r="O100" s="46">
        <f t="shared" si="12"/>
        <v>0</v>
      </c>
      <c r="P100" s="46">
        <f t="shared" si="13"/>
        <v>0</v>
      </c>
      <c r="Q100" s="47">
        <f t="shared" si="14"/>
        <v>1257.008615</v>
      </c>
    </row>
    <row r="101" ht="14.25" customHeight="1">
      <c r="A101" s="44" t="s">
        <v>140</v>
      </c>
      <c r="B101" s="45">
        <v>324.0</v>
      </c>
      <c r="C101" s="45">
        <v>100.0</v>
      </c>
      <c r="D101" s="46">
        <f t="shared" si="1"/>
        <v>1500.2145</v>
      </c>
      <c r="E101" s="46">
        <f t="shared" ref="E101:E141" si="16">IF(B101&gt;=313,D101,E98)*3/100</f>
        <v>45.006435</v>
      </c>
      <c r="F101" s="46">
        <f t="shared" si="3"/>
        <v>0</v>
      </c>
      <c r="G101" s="46">
        <f t="shared" si="4"/>
        <v>1545.220935</v>
      </c>
      <c r="H101" s="46">
        <f t="shared" si="5"/>
        <v>11.58915701</v>
      </c>
      <c r="I101" s="46">
        <f t="shared" si="6"/>
        <v>4.635662805</v>
      </c>
      <c r="J101" s="46">
        <f t="shared" si="7"/>
        <v>105.847634</v>
      </c>
      <c r="K101" s="46">
        <f t="shared" si="8"/>
        <v>36.43630965</v>
      </c>
      <c r="L101" s="46">
        <f t="shared" si="9"/>
        <v>77.427158</v>
      </c>
      <c r="M101" s="46">
        <f t="shared" si="10"/>
        <v>7.590897843</v>
      </c>
      <c r="N101" s="46">
        <f t="shared" si="11"/>
        <v>40.79383268</v>
      </c>
      <c r="O101" s="46">
        <f t="shared" si="12"/>
        <v>0</v>
      </c>
      <c r="P101" s="46">
        <f t="shared" si="13"/>
        <v>0</v>
      </c>
      <c r="Q101" s="47">
        <f t="shared" si="14"/>
        <v>1260.900283</v>
      </c>
    </row>
    <row r="102" ht="14.25" customHeight="1">
      <c r="A102" s="44" t="s">
        <v>141</v>
      </c>
      <c r="B102" s="45">
        <v>325.0</v>
      </c>
      <c r="C102" s="45">
        <v>100.0</v>
      </c>
      <c r="D102" s="46">
        <f t="shared" si="1"/>
        <v>1504.844792</v>
      </c>
      <c r="E102" s="46">
        <f t="shared" si="16"/>
        <v>45.14534375</v>
      </c>
      <c r="F102" s="46">
        <f t="shared" si="3"/>
        <v>0</v>
      </c>
      <c r="G102" s="46">
        <f t="shared" si="4"/>
        <v>1549.990135</v>
      </c>
      <c r="H102" s="46">
        <f t="shared" si="5"/>
        <v>11.62492602</v>
      </c>
      <c r="I102" s="46">
        <f t="shared" si="6"/>
        <v>4.649970406</v>
      </c>
      <c r="J102" s="46">
        <f t="shared" si="7"/>
        <v>106.1743243</v>
      </c>
      <c r="K102" s="46">
        <f t="shared" si="8"/>
        <v>36.54876739</v>
      </c>
      <c r="L102" s="46">
        <f t="shared" si="9"/>
        <v>77.66613071</v>
      </c>
      <c r="M102" s="46">
        <f t="shared" si="10"/>
        <v>7.61432654</v>
      </c>
      <c r="N102" s="46">
        <f t="shared" si="11"/>
        <v>40.91973958</v>
      </c>
      <c r="O102" s="46">
        <f t="shared" si="12"/>
        <v>0</v>
      </c>
      <c r="P102" s="46">
        <f t="shared" si="13"/>
        <v>0</v>
      </c>
      <c r="Q102" s="47">
        <f t="shared" si="14"/>
        <v>1264.791951</v>
      </c>
    </row>
    <row r="103" ht="14.25" customHeight="1">
      <c r="A103" s="44" t="s">
        <v>142</v>
      </c>
      <c r="B103" s="45">
        <v>326.0</v>
      </c>
      <c r="C103" s="45">
        <v>100.0</v>
      </c>
      <c r="D103" s="46">
        <f t="shared" si="1"/>
        <v>1509.475083</v>
      </c>
      <c r="E103" s="46">
        <f t="shared" si="16"/>
        <v>45.2842525</v>
      </c>
      <c r="F103" s="46">
        <f t="shared" si="3"/>
        <v>0</v>
      </c>
      <c r="G103" s="46">
        <f t="shared" si="4"/>
        <v>1554.759336</v>
      </c>
      <c r="H103" s="46">
        <f t="shared" si="5"/>
        <v>11.66069502</v>
      </c>
      <c r="I103" s="46">
        <f t="shared" si="6"/>
        <v>4.664278008</v>
      </c>
      <c r="J103" s="46">
        <f t="shared" si="7"/>
        <v>106.5010145</v>
      </c>
      <c r="K103" s="46">
        <f t="shared" si="8"/>
        <v>36.66122514</v>
      </c>
      <c r="L103" s="46">
        <f t="shared" si="9"/>
        <v>77.90510342</v>
      </c>
      <c r="M103" s="46">
        <f t="shared" si="10"/>
        <v>7.637755237</v>
      </c>
      <c r="N103" s="46">
        <f t="shared" si="11"/>
        <v>41.04564647</v>
      </c>
      <c r="O103" s="46">
        <f t="shared" si="12"/>
        <v>0</v>
      </c>
      <c r="P103" s="46">
        <f t="shared" si="13"/>
        <v>0</v>
      </c>
      <c r="Q103" s="47">
        <f t="shared" si="14"/>
        <v>1268.683618</v>
      </c>
    </row>
    <row r="104" ht="14.25" customHeight="1">
      <c r="A104" s="44" t="s">
        <v>143</v>
      </c>
      <c r="B104" s="45">
        <v>328.0</v>
      </c>
      <c r="C104" s="45">
        <v>100.0</v>
      </c>
      <c r="D104" s="46">
        <f t="shared" si="1"/>
        <v>1518.735667</v>
      </c>
      <c r="E104" s="46">
        <f t="shared" si="16"/>
        <v>45.56207</v>
      </c>
      <c r="F104" s="46">
        <f t="shared" si="3"/>
        <v>0</v>
      </c>
      <c r="G104" s="46">
        <f t="shared" si="4"/>
        <v>1564.297737</v>
      </c>
      <c r="H104" s="46">
        <f t="shared" si="5"/>
        <v>11.73223303</v>
      </c>
      <c r="I104" s="46">
        <f t="shared" si="6"/>
        <v>4.69289321</v>
      </c>
      <c r="J104" s="46">
        <f t="shared" si="7"/>
        <v>107.154395</v>
      </c>
      <c r="K104" s="46">
        <f t="shared" si="8"/>
        <v>36.88614063</v>
      </c>
      <c r="L104" s="46">
        <f t="shared" si="9"/>
        <v>78.38304884</v>
      </c>
      <c r="M104" s="46">
        <f t="shared" si="10"/>
        <v>7.684612631</v>
      </c>
      <c r="N104" s="46">
        <f t="shared" si="11"/>
        <v>41.29746025</v>
      </c>
      <c r="O104" s="46">
        <f t="shared" si="12"/>
        <v>0</v>
      </c>
      <c r="P104" s="46">
        <f t="shared" si="13"/>
        <v>0</v>
      </c>
      <c r="Q104" s="47">
        <f t="shared" si="14"/>
        <v>1276.466953</v>
      </c>
    </row>
    <row r="105" ht="14.25" customHeight="1">
      <c r="A105" s="44" t="s">
        <v>144</v>
      </c>
      <c r="B105" s="45">
        <v>332.0</v>
      </c>
      <c r="C105" s="45">
        <v>100.0</v>
      </c>
      <c r="D105" s="46">
        <f t="shared" si="1"/>
        <v>1537.256833</v>
      </c>
      <c r="E105" s="46">
        <f t="shared" si="16"/>
        <v>46.117705</v>
      </c>
      <c r="F105" s="46">
        <f t="shared" si="3"/>
        <v>0</v>
      </c>
      <c r="G105" s="46">
        <f t="shared" si="4"/>
        <v>1583.374538</v>
      </c>
      <c r="H105" s="46">
        <f t="shared" si="5"/>
        <v>11.87530904</v>
      </c>
      <c r="I105" s="46">
        <f t="shared" si="6"/>
        <v>4.750123615</v>
      </c>
      <c r="J105" s="46">
        <f t="shared" si="7"/>
        <v>108.4611559</v>
      </c>
      <c r="K105" s="46">
        <f t="shared" si="8"/>
        <v>37.33597161</v>
      </c>
      <c r="L105" s="46">
        <f t="shared" si="9"/>
        <v>79.33893968</v>
      </c>
      <c r="M105" s="46">
        <f t="shared" si="10"/>
        <v>7.77832742</v>
      </c>
      <c r="N105" s="46">
        <f t="shared" si="11"/>
        <v>41.80108781</v>
      </c>
      <c r="O105" s="46">
        <f t="shared" si="12"/>
        <v>0</v>
      </c>
      <c r="P105" s="46">
        <f t="shared" si="13"/>
        <v>0</v>
      </c>
      <c r="Q105" s="47">
        <f t="shared" si="14"/>
        <v>1292.033623</v>
      </c>
    </row>
    <row r="106" ht="14.25" customHeight="1">
      <c r="A106" s="44" t="s">
        <v>145</v>
      </c>
      <c r="B106" s="45">
        <v>338.0</v>
      </c>
      <c r="C106" s="45">
        <v>100.0</v>
      </c>
      <c r="D106" s="46">
        <f t="shared" si="1"/>
        <v>1565.038583</v>
      </c>
      <c r="E106" s="46">
        <f t="shared" si="16"/>
        <v>46.9511575</v>
      </c>
      <c r="F106" s="46">
        <f t="shared" si="3"/>
        <v>0</v>
      </c>
      <c r="G106" s="46">
        <f t="shared" si="4"/>
        <v>1611.989741</v>
      </c>
      <c r="H106" s="46">
        <f t="shared" si="5"/>
        <v>12.08992306</v>
      </c>
      <c r="I106" s="46">
        <f t="shared" si="6"/>
        <v>4.835969223</v>
      </c>
      <c r="J106" s="46">
        <f t="shared" si="7"/>
        <v>110.4212972</v>
      </c>
      <c r="K106" s="46">
        <f t="shared" si="8"/>
        <v>38.01071809</v>
      </c>
      <c r="L106" s="46">
        <f t="shared" si="9"/>
        <v>80.77277594</v>
      </c>
      <c r="M106" s="46">
        <f t="shared" si="10"/>
        <v>7.918899602</v>
      </c>
      <c r="N106" s="46">
        <f t="shared" si="11"/>
        <v>42.55652916</v>
      </c>
      <c r="O106" s="46">
        <f t="shared" si="12"/>
        <v>0</v>
      </c>
      <c r="P106" s="46">
        <f t="shared" si="13"/>
        <v>14.42086022</v>
      </c>
      <c r="Q106" s="47">
        <f t="shared" si="14"/>
        <v>1300.962768</v>
      </c>
    </row>
    <row r="107" ht="14.25" customHeight="1">
      <c r="A107" s="44" t="s">
        <v>146</v>
      </c>
      <c r="B107" s="45">
        <v>350.0</v>
      </c>
      <c r="C107" s="45">
        <v>100.0</v>
      </c>
      <c r="D107" s="46">
        <f t="shared" si="1"/>
        <v>1620.602083</v>
      </c>
      <c r="E107" s="46">
        <f t="shared" si="16"/>
        <v>48.6180625</v>
      </c>
      <c r="F107" s="46">
        <f t="shared" si="3"/>
        <v>0</v>
      </c>
      <c r="G107" s="46">
        <f t="shared" si="4"/>
        <v>1669.220146</v>
      </c>
      <c r="H107" s="46">
        <f t="shared" si="5"/>
        <v>12.51915109</v>
      </c>
      <c r="I107" s="46">
        <f t="shared" si="6"/>
        <v>5.007660438</v>
      </c>
      <c r="J107" s="46">
        <f t="shared" si="7"/>
        <v>114.34158</v>
      </c>
      <c r="K107" s="46">
        <f t="shared" si="8"/>
        <v>39.36021104</v>
      </c>
      <c r="L107" s="46">
        <f t="shared" si="9"/>
        <v>83.64044846</v>
      </c>
      <c r="M107" s="46">
        <f t="shared" si="10"/>
        <v>8.200043966</v>
      </c>
      <c r="N107" s="46">
        <f t="shared" si="11"/>
        <v>44.06741185</v>
      </c>
      <c r="O107" s="46">
        <f t="shared" si="12"/>
        <v>0</v>
      </c>
      <c r="P107" s="46">
        <f t="shared" si="13"/>
        <v>14.93284342</v>
      </c>
      <c r="Q107" s="47">
        <f t="shared" si="14"/>
        <v>1347.150796</v>
      </c>
    </row>
    <row r="108" ht="14.25" customHeight="1">
      <c r="A108" s="44" t="s">
        <v>147</v>
      </c>
      <c r="B108" s="45">
        <v>363.0</v>
      </c>
      <c r="C108" s="45">
        <v>100.0</v>
      </c>
      <c r="D108" s="46">
        <f t="shared" si="1"/>
        <v>1680.795875</v>
      </c>
      <c r="E108" s="46">
        <f t="shared" si="16"/>
        <v>50.42387625</v>
      </c>
      <c r="F108" s="46">
        <f t="shared" si="3"/>
        <v>0</v>
      </c>
      <c r="G108" s="46">
        <f t="shared" si="4"/>
        <v>1731.219751</v>
      </c>
      <c r="H108" s="46">
        <f t="shared" si="5"/>
        <v>12.98414813</v>
      </c>
      <c r="I108" s="46">
        <f t="shared" si="6"/>
        <v>5.193659254</v>
      </c>
      <c r="J108" s="46">
        <f t="shared" si="7"/>
        <v>118.588553</v>
      </c>
      <c r="K108" s="46">
        <f t="shared" si="8"/>
        <v>40.82216173</v>
      </c>
      <c r="L108" s="46">
        <f t="shared" si="9"/>
        <v>86.74709369</v>
      </c>
      <c r="M108" s="46">
        <f t="shared" si="10"/>
        <v>8.504617028</v>
      </c>
      <c r="N108" s="46">
        <f t="shared" si="11"/>
        <v>45.70420143</v>
      </c>
      <c r="O108" s="46">
        <f t="shared" si="12"/>
        <v>0</v>
      </c>
      <c r="P108" s="46">
        <f t="shared" si="13"/>
        <v>15.48749189</v>
      </c>
      <c r="Q108" s="47">
        <f t="shared" si="14"/>
        <v>1397.187825</v>
      </c>
    </row>
    <row r="109" ht="14.25" customHeight="1">
      <c r="A109" s="44" t="s">
        <v>148</v>
      </c>
      <c r="B109" s="45">
        <v>323.0</v>
      </c>
      <c r="C109" s="45">
        <v>100.0</v>
      </c>
      <c r="D109" s="46">
        <f t="shared" si="1"/>
        <v>1495.584208</v>
      </c>
      <c r="E109" s="46">
        <f t="shared" si="16"/>
        <v>44.86752625</v>
      </c>
      <c r="F109" s="46">
        <f t="shared" si="3"/>
        <v>0</v>
      </c>
      <c r="G109" s="46">
        <f t="shared" si="4"/>
        <v>1540.451735</v>
      </c>
      <c r="H109" s="46">
        <f t="shared" si="5"/>
        <v>11.55338801</v>
      </c>
      <c r="I109" s="46">
        <f t="shared" si="6"/>
        <v>4.621355204</v>
      </c>
      <c r="J109" s="46">
        <f t="shared" si="7"/>
        <v>105.5209438</v>
      </c>
      <c r="K109" s="46">
        <f t="shared" si="8"/>
        <v>36.3238519</v>
      </c>
      <c r="L109" s="46">
        <f t="shared" si="9"/>
        <v>77.18818529</v>
      </c>
      <c r="M109" s="46">
        <f t="shared" si="10"/>
        <v>7.567469146</v>
      </c>
      <c r="N109" s="46">
        <f t="shared" si="11"/>
        <v>40.66792579</v>
      </c>
      <c r="O109" s="46">
        <f t="shared" si="12"/>
        <v>0</v>
      </c>
      <c r="P109" s="46">
        <f t="shared" si="13"/>
        <v>0</v>
      </c>
      <c r="Q109" s="47">
        <f t="shared" si="14"/>
        <v>1257.008615</v>
      </c>
    </row>
    <row r="110" ht="14.25" customHeight="1">
      <c r="A110" s="44" t="s">
        <v>149</v>
      </c>
      <c r="B110" s="45">
        <v>324.0</v>
      </c>
      <c r="C110" s="45">
        <v>100.0</v>
      </c>
      <c r="D110" s="46">
        <f t="shared" si="1"/>
        <v>1500.2145</v>
      </c>
      <c r="E110" s="46">
        <f t="shared" si="16"/>
        <v>45.006435</v>
      </c>
      <c r="F110" s="46">
        <f t="shared" si="3"/>
        <v>0</v>
      </c>
      <c r="G110" s="46">
        <f t="shared" si="4"/>
        <v>1545.220935</v>
      </c>
      <c r="H110" s="46">
        <f t="shared" si="5"/>
        <v>11.58915701</v>
      </c>
      <c r="I110" s="46">
        <f t="shared" si="6"/>
        <v>4.635662805</v>
      </c>
      <c r="J110" s="46">
        <f t="shared" si="7"/>
        <v>105.847634</v>
      </c>
      <c r="K110" s="46">
        <f t="shared" si="8"/>
        <v>36.43630965</v>
      </c>
      <c r="L110" s="46">
        <f t="shared" si="9"/>
        <v>77.427158</v>
      </c>
      <c r="M110" s="46">
        <f t="shared" si="10"/>
        <v>7.590897843</v>
      </c>
      <c r="N110" s="46">
        <f t="shared" si="11"/>
        <v>40.79383268</v>
      </c>
      <c r="O110" s="46">
        <f t="shared" si="12"/>
        <v>0</v>
      </c>
      <c r="P110" s="46">
        <f t="shared" si="13"/>
        <v>0</v>
      </c>
      <c r="Q110" s="47">
        <f t="shared" si="14"/>
        <v>1260.900283</v>
      </c>
    </row>
    <row r="111" ht="14.25" customHeight="1">
      <c r="A111" s="44" t="s">
        <v>150</v>
      </c>
      <c r="B111" s="45">
        <v>325.0</v>
      </c>
      <c r="C111" s="45">
        <v>100.0</v>
      </c>
      <c r="D111" s="46">
        <f t="shared" si="1"/>
        <v>1504.844792</v>
      </c>
      <c r="E111" s="46">
        <f t="shared" si="16"/>
        <v>45.14534375</v>
      </c>
      <c r="F111" s="46">
        <f t="shared" si="3"/>
        <v>0</v>
      </c>
      <c r="G111" s="46">
        <f t="shared" si="4"/>
        <v>1549.990135</v>
      </c>
      <c r="H111" s="46">
        <f t="shared" si="5"/>
        <v>11.62492602</v>
      </c>
      <c r="I111" s="46">
        <f t="shared" si="6"/>
        <v>4.649970406</v>
      </c>
      <c r="J111" s="46">
        <f t="shared" si="7"/>
        <v>106.1743243</v>
      </c>
      <c r="K111" s="46">
        <f t="shared" si="8"/>
        <v>36.54876739</v>
      </c>
      <c r="L111" s="46">
        <f t="shared" si="9"/>
        <v>77.66613071</v>
      </c>
      <c r="M111" s="46">
        <f t="shared" si="10"/>
        <v>7.61432654</v>
      </c>
      <c r="N111" s="46">
        <f t="shared" si="11"/>
        <v>40.91973958</v>
      </c>
      <c r="O111" s="46">
        <f t="shared" si="12"/>
        <v>0</v>
      </c>
      <c r="P111" s="46">
        <f t="shared" si="13"/>
        <v>0</v>
      </c>
      <c r="Q111" s="47">
        <f t="shared" si="14"/>
        <v>1264.791951</v>
      </c>
    </row>
    <row r="112" ht="14.25" customHeight="1">
      <c r="A112" s="44" t="s">
        <v>151</v>
      </c>
      <c r="B112" s="45">
        <v>326.0</v>
      </c>
      <c r="C112" s="45">
        <v>100.0</v>
      </c>
      <c r="D112" s="46">
        <f t="shared" si="1"/>
        <v>1509.475083</v>
      </c>
      <c r="E112" s="46">
        <f t="shared" si="16"/>
        <v>45.2842525</v>
      </c>
      <c r="F112" s="46">
        <f t="shared" si="3"/>
        <v>0</v>
      </c>
      <c r="G112" s="46">
        <f t="shared" si="4"/>
        <v>1554.759336</v>
      </c>
      <c r="H112" s="46">
        <f t="shared" si="5"/>
        <v>11.66069502</v>
      </c>
      <c r="I112" s="46">
        <f t="shared" si="6"/>
        <v>4.664278008</v>
      </c>
      <c r="J112" s="46">
        <f t="shared" si="7"/>
        <v>106.5010145</v>
      </c>
      <c r="K112" s="46">
        <f t="shared" si="8"/>
        <v>36.66122514</v>
      </c>
      <c r="L112" s="46">
        <f t="shared" si="9"/>
        <v>77.90510342</v>
      </c>
      <c r="M112" s="46">
        <f t="shared" si="10"/>
        <v>7.637755237</v>
      </c>
      <c r="N112" s="46">
        <f t="shared" si="11"/>
        <v>41.04564647</v>
      </c>
      <c r="O112" s="46">
        <f t="shared" si="12"/>
        <v>0</v>
      </c>
      <c r="P112" s="46">
        <f t="shared" si="13"/>
        <v>0</v>
      </c>
      <c r="Q112" s="47">
        <f t="shared" si="14"/>
        <v>1268.683618</v>
      </c>
    </row>
    <row r="113" ht="14.25" customHeight="1">
      <c r="A113" s="44" t="s">
        <v>152</v>
      </c>
      <c r="B113" s="45">
        <v>327.0</v>
      </c>
      <c r="C113" s="45">
        <v>100.0</v>
      </c>
      <c r="D113" s="46">
        <f t="shared" si="1"/>
        <v>1514.105375</v>
      </c>
      <c r="E113" s="46">
        <f t="shared" si="16"/>
        <v>45.42316125</v>
      </c>
      <c r="F113" s="46">
        <f t="shared" si="3"/>
        <v>0</v>
      </c>
      <c r="G113" s="46">
        <f t="shared" si="4"/>
        <v>1559.528536</v>
      </c>
      <c r="H113" s="46">
        <f t="shared" si="5"/>
        <v>11.69646402</v>
      </c>
      <c r="I113" s="46">
        <f t="shared" si="6"/>
        <v>4.678585609</v>
      </c>
      <c r="J113" s="46">
        <f t="shared" si="7"/>
        <v>106.8277047</v>
      </c>
      <c r="K113" s="46">
        <f t="shared" si="8"/>
        <v>36.77368288</v>
      </c>
      <c r="L113" s="46">
        <f t="shared" si="9"/>
        <v>78.14407613</v>
      </c>
      <c r="M113" s="46">
        <f t="shared" si="10"/>
        <v>7.661183934</v>
      </c>
      <c r="N113" s="46">
        <f t="shared" si="11"/>
        <v>41.17155336</v>
      </c>
      <c r="O113" s="46">
        <f t="shared" si="12"/>
        <v>0</v>
      </c>
      <c r="P113" s="46">
        <f t="shared" si="13"/>
        <v>0</v>
      </c>
      <c r="Q113" s="47">
        <f t="shared" si="14"/>
        <v>1272.575286</v>
      </c>
    </row>
    <row r="114" ht="14.25" customHeight="1">
      <c r="A114" s="44" t="s">
        <v>153</v>
      </c>
      <c r="B114" s="45">
        <v>329.0</v>
      </c>
      <c r="C114" s="45">
        <v>100.0</v>
      </c>
      <c r="D114" s="46">
        <f t="shared" si="1"/>
        <v>1523.365958</v>
      </c>
      <c r="E114" s="46">
        <f t="shared" si="16"/>
        <v>45.70097875</v>
      </c>
      <c r="F114" s="46">
        <f t="shared" si="3"/>
        <v>0</v>
      </c>
      <c r="G114" s="46">
        <f t="shared" si="4"/>
        <v>1569.066937</v>
      </c>
      <c r="H114" s="46">
        <f t="shared" si="5"/>
        <v>11.76800203</v>
      </c>
      <c r="I114" s="46">
        <f t="shared" si="6"/>
        <v>4.707200811</v>
      </c>
      <c r="J114" s="46">
        <f t="shared" si="7"/>
        <v>107.4810852</v>
      </c>
      <c r="K114" s="46">
        <f t="shared" si="8"/>
        <v>36.99859838</v>
      </c>
      <c r="L114" s="46">
        <f t="shared" si="9"/>
        <v>78.62202155</v>
      </c>
      <c r="M114" s="46">
        <f t="shared" si="10"/>
        <v>7.708041328</v>
      </c>
      <c r="N114" s="46">
        <f t="shared" si="11"/>
        <v>41.42336714</v>
      </c>
      <c r="O114" s="46">
        <f t="shared" si="12"/>
        <v>0</v>
      </c>
      <c r="P114" s="46">
        <f t="shared" si="13"/>
        <v>0</v>
      </c>
      <c r="Q114" s="47">
        <f t="shared" si="14"/>
        <v>1280.358621</v>
      </c>
    </row>
    <row r="115" ht="14.25" customHeight="1">
      <c r="A115" s="44" t="s">
        <v>154</v>
      </c>
      <c r="B115" s="45">
        <v>332.0</v>
      </c>
      <c r="C115" s="45">
        <v>100.0</v>
      </c>
      <c r="D115" s="46">
        <f t="shared" si="1"/>
        <v>1537.256833</v>
      </c>
      <c r="E115" s="46">
        <f t="shared" si="16"/>
        <v>46.117705</v>
      </c>
      <c r="F115" s="46">
        <f t="shared" si="3"/>
        <v>0</v>
      </c>
      <c r="G115" s="46">
        <f t="shared" si="4"/>
        <v>1583.374538</v>
      </c>
      <c r="H115" s="46">
        <f t="shared" si="5"/>
        <v>11.87530904</v>
      </c>
      <c r="I115" s="46">
        <f t="shared" si="6"/>
        <v>4.750123615</v>
      </c>
      <c r="J115" s="46">
        <f t="shared" si="7"/>
        <v>108.4611559</v>
      </c>
      <c r="K115" s="46">
        <f t="shared" si="8"/>
        <v>37.33597161</v>
      </c>
      <c r="L115" s="46">
        <f t="shared" si="9"/>
        <v>79.33893968</v>
      </c>
      <c r="M115" s="46">
        <f t="shared" si="10"/>
        <v>7.77832742</v>
      </c>
      <c r="N115" s="46">
        <f t="shared" si="11"/>
        <v>41.80108781</v>
      </c>
      <c r="O115" s="46">
        <f t="shared" si="12"/>
        <v>0</v>
      </c>
      <c r="P115" s="46">
        <f t="shared" si="13"/>
        <v>0</v>
      </c>
      <c r="Q115" s="47">
        <f t="shared" si="14"/>
        <v>1292.033623</v>
      </c>
    </row>
    <row r="116" ht="14.25" customHeight="1">
      <c r="A116" s="44" t="s">
        <v>155</v>
      </c>
      <c r="B116" s="45">
        <v>345.0</v>
      </c>
      <c r="C116" s="45">
        <v>100.0</v>
      </c>
      <c r="D116" s="46">
        <f t="shared" si="1"/>
        <v>1597.450625</v>
      </c>
      <c r="E116" s="46">
        <f t="shared" si="16"/>
        <v>47.92351875</v>
      </c>
      <c r="F116" s="46">
        <f t="shared" si="3"/>
        <v>0</v>
      </c>
      <c r="G116" s="46">
        <f t="shared" si="4"/>
        <v>1645.374144</v>
      </c>
      <c r="H116" s="46">
        <f t="shared" si="5"/>
        <v>12.34030608</v>
      </c>
      <c r="I116" s="46">
        <f t="shared" si="6"/>
        <v>4.936122431</v>
      </c>
      <c r="J116" s="46">
        <f t="shared" si="7"/>
        <v>112.7081288</v>
      </c>
      <c r="K116" s="46">
        <f t="shared" si="8"/>
        <v>38.79792231</v>
      </c>
      <c r="L116" s="46">
        <f t="shared" si="9"/>
        <v>82.44558491</v>
      </c>
      <c r="M116" s="46">
        <f t="shared" si="10"/>
        <v>8.082900481</v>
      </c>
      <c r="N116" s="46">
        <f t="shared" si="11"/>
        <v>43.4378774</v>
      </c>
      <c r="O116" s="46">
        <f t="shared" si="12"/>
        <v>0</v>
      </c>
      <c r="P116" s="46">
        <f t="shared" si="13"/>
        <v>14.71951709</v>
      </c>
      <c r="Q116" s="47">
        <f t="shared" si="14"/>
        <v>1327.905784</v>
      </c>
    </row>
    <row r="117" ht="14.25" customHeight="1">
      <c r="A117" s="44" t="s">
        <v>156</v>
      </c>
      <c r="B117" s="45">
        <v>354.0</v>
      </c>
      <c r="C117" s="45">
        <v>100.0</v>
      </c>
      <c r="D117" s="46">
        <f t="shared" si="1"/>
        <v>1639.12325</v>
      </c>
      <c r="E117" s="46">
        <f t="shared" si="16"/>
        <v>49.1736975</v>
      </c>
      <c r="F117" s="46">
        <f t="shared" si="3"/>
        <v>0</v>
      </c>
      <c r="G117" s="46">
        <f t="shared" si="4"/>
        <v>1688.296948</v>
      </c>
      <c r="H117" s="46">
        <f t="shared" si="5"/>
        <v>12.66222711</v>
      </c>
      <c r="I117" s="46">
        <f t="shared" si="6"/>
        <v>5.064890843</v>
      </c>
      <c r="J117" s="46">
        <f t="shared" si="7"/>
        <v>115.6483409</v>
      </c>
      <c r="K117" s="46">
        <f t="shared" si="8"/>
        <v>39.81004202</v>
      </c>
      <c r="L117" s="46">
        <f t="shared" si="9"/>
        <v>84.5963393</v>
      </c>
      <c r="M117" s="46">
        <f t="shared" si="10"/>
        <v>8.293758755</v>
      </c>
      <c r="N117" s="46">
        <f t="shared" si="11"/>
        <v>44.57103941</v>
      </c>
      <c r="O117" s="46">
        <f t="shared" si="12"/>
        <v>0</v>
      </c>
      <c r="P117" s="46">
        <f t="shared" si="13"/>
        <v>15.10350449</v>
      </c>
      <c r="Q117" s="47">
        <f t="shared" si="14"/>
        <v>1362.546805</v>
      </c>
    </row>
    <row r="118" ht="14.25" customHeight="1">
      <c r="A118" s="44" t="s">
        <v>157</v>
      </c>
      <c r="B118" s="45">
        <v>368.0</v>
      </c>
      <c r="C118" s="45">
        <v>100.0</v>
      </c>
      <c r="D118" s="46">
        <f t="shared" si="1"/>
        <v>1703.947333</v>
      </c>
      <c r="E118" s="46">
        <f t="shared" si="16"/>
        <v>51.11842</v>
      </c>
      <c r="F118" s="46">
        <f t="shared" si="3"/>
        <v>0</v>
      </c>
      <c r="G118" s="46">
        <f t="shared" si="4"/>
        <v>1755.065753</v>
      </c>
      <c r="H118" s="46">
        <f t="shared" si="5"/>
        <v>13.16299315</v>
      </c>
      <c r="I118" s="46">
        <f t="shared" si="6"/>
        <v>5.26519726</v>
      </c>
      <c r="J118" s="46">
        <f t="shared" si="7"/>
        <v>120.2220041</v>
      </c>
      <c r="K118" s="46">
        <f t="shared" si="8"/>
        <v>41.38445046</v>
      </c>
      <c r="L118" s="46">
        <f t="shared" si="9"/>
        <v>87.94195724</v>
      </c>
      <c r="M118" s="46">
        <f t="shared" si="10"/>
        <v>8.621760513</v>
      </c>
      <c r="N118" s="46">
        <f t="shared" si="11"/>
        <v>46.33373589</v>
      </c>
      <c r="O118" s="46">
        <f t="shared" si="12"/>
        <v>0</v>
      </c>
      <c r="P118" s="46">
        <f t="shared" si="13"/>
        <v>15.70081823</v>
      </c>
      <c r="Q118" s="47">
        <f t="shared" si="14"/>
        <v>1416.432836</v>
      </c>
    </row>
    <row r="119" ht="14.25" customHeight="1">
      <c r="A119" s="44" t="s">
        <v>158</v>
      </c>
      <c r="B119" s="45">
        <v>375.0</v>
      </c>
      <c r="C119" s="45">
        <v>100.0</v>
      </c>
      <c r="D119" s="46">
        <f t="shared" si="1"/>
        <v>1736.359375</v>
      </c>
      <c r="E119" s="46">
        <f t="shared" si="16"/>
        <v>52.09078125</v>
      </c>
      <c r="F119" s="46">
        <f t="shared" si="3"/>
        <v>0</v>
      </c>
      <c r="G119" s="46">
        <f t="shared" si="4"/>
        <v>1788.450156</v>
      </c>
      <c r="H119" s="46">
        <f t="shared" si="5"/>
        <v>13.41337617</v>
      </c>
      <c r="I119" s="46">
        <f t="shared" si="6"/>
        <v>5.365350469</v>
      </c>
      <c r="J119" s="46">
        <f t="shared" si="7"/>
        <v>122.5088357</v>
      </c>
      <c r="K119" s="46">
        <f t="shared" si="8"/>
        <v>42.17165468</v>
      </c>
      <c r="L119" s="46">
        <f t="shared" si="9"/>
        <v>89.6147662</v>
      </c>
      <c r="M119" s="46">
        <f t="shared" si="10"/>
        <v>8.785761393</v>
      </c>
      <c r="N119" s="46">
        <f t="shared" si="11"/>
        <v>47.21508413</v>
      </c>
      <c r="O119" s="46">
        <f t="shared" si="12"/>
        <v>0</v>
      </c>
      <c r="P119" s="46">
        <f t="shared" si="13"/>
        <v>15.9994751</v>
      </c>
      <c r="Q119" s="47">
        <f t="shared" si="14"/>
        <v>1443.375852</v>
      </c>
    </row>
    <row r="120" ht="14.25" customHeight="1">
      <c r="A120" s="44" t="s">
        <v>159</v>
      </c>
      <c r="B120" s="45">
        <v>382.0</v>
      </c>
      <c r="C120" s="45">
        <v>100.0</v>
      </c>
      <c r="D120" s="46">
        <f t="shared" si="1"/>
        <v>1768.771417</v>
      </c>
      <c r="E120" s="46">
        <f t="shared" si="16"/>
        <v>53.0631425</v>
      </c>
      <c r="F120" s="46">
        <f t="shared" si="3"/>
        <v>0</v>
      </c>
      <c r="G120" s="46">
        <f t="shared" si="4"/>
        <v>1821.834559</v>
      </c>
      <c r="H120" s="46">
        <f t="shared" si="5"/>
        <v>13.66375919</v>
      </c>
      <c r="I120" s="46">
        <f t="shared" si="6"/>
        <v>5.465503678</v>
      </c>
      <c r="J120" s="46">
        <f t="shared" si="7"/>
        <v>124.7956673</v>
      </c>
      <c r="K120" s="46">
        <f t="shared" si="8"/>
        <v>42.95885891</v>
      </c>
      <c r="L120" s="46">
        <f t="shared" si="9"/>
        <v>91.28757517</v>
      </c>
      <c r="M120" s="46">
        <f t="shared" si="10"/>
        <v>8.949762272</v>
      </c>
      <c r="N120" s="46">
        <f t="shared" si="11"/>
        <v>48.09643236</v>
      </c>
      <c r="O120" s="46">
        <f t="shared" si="12"/>
        <v>0</v>
      </c>
      <c r="P120" s="46">
        <f t="shared" si="13"/>
        <v>16.29813197</v>
      </c>
      <c r="Q120" s="47">
        <f t="shared" si="14"/>
        <v>1470.318868</v>
      </c>
    </row>
    <row r="121" ht="14.25" customHeight="1">
      <c r="A121" s="44" t="s">
        <v>160</v>
      </c>
      <c r="B121" s="45">
        <v>326.0</v>
      </c>
      <c r="C121" s="45">
        <v>100.0</v>
      </c>
      <c r="D121" s="46">
        <f t="shared" si="1"/>
        <v>1509.475083</v>
      </c>
      <c r="E121" s="46">
        <f t="shared" si="16"/>
        <v>45.2842525</v>
      </c>
      <c r="F121" s="46">
        <f t="shared" si="3"/>
        <v>0</v>
      </c>
      <c r="G121" s="46">
        <f t="shared" si="4"/>
        <v>1554.759336</v>
      </c>
      <c r="H121" s="46">
        <f t="shared" si="5"/>
        <v>11.66069502</v>
      </c>
      <c r="I121" s="46">
        <f t="shared" si="6"/>
        <v>4.664278008</v>
      </c>
      <c r="J121" s="46">
        <f t="shared" si="7"/>
        <v>106.5010145</v>
      </c>
      <c r="K121" s="46">
        <f t="shared" si="8"/>
        <v>36.66122514</v>
      </c>
      <c r="L121" s="46">
        <f t="shared" si="9"/>
        <v>77.90510342</v>
      </c>
      <c r="M121" s="46">
        <f t="shared" si="10"/>
        <v>7.637755237</v>
      </c>
      <c r="N121" s="46">
        <f t="shared" si="11"/>
        <v>41.04564647</v>
      </c>
      <c r="O121" s="46">
        <f t="shared" si="12"/>
        <v>0</v>
      </c>
      <c r="P121" s="46">
        <f t="shared" si="13"/>
        <v>0</v>
      </c>
      <c r="Q121" s="47">
        <f t="shared" si="14"/>
        <v>1268.683618</v>
      </c>
    </row>
    <row r="122" ht="14.25" customHeight="1">
      <c r="A122" s="44" t="s">
        <v>161</v>
      </c>
      <c r="B122" s="45">
        <v>327.0</v>
      </c>
      <c r="C122" s="45">
        <v>100.0</v>
      </c>
      <c r="D122" s="46">
        <f t="shared" si="1"/>
        <v>1514.105375</v>
      </c>
      <c r="E122" s="46">
        <f t="shared" si="16"/>
        <v>45.42316125</v>
      </c>
      <c r="F122" s="46">
        <f t="shared" si="3"/>
        <v>0</v>
      </c>
      <c r="G122" s="46">
        <f t="shared" si="4"/>
        <v>1559.528536</v>
      </c>
      <c r="H122" s="46">
        <f t="shared" si="5"/>
        <v>11.69646402</v>
      </c>
      <c r="I122" s="46">
        <f t="shared" si="6"/>
        <v>4.678585609</v>
      </c>
      <c r="J122" s="46">
        <f t="shared" si="7"/>
        <v>106.8277047</v>
      </c>
      <c r="K122" s="46">
        <f t="shared" si="8"/>
        <v>36.77368288</v>
      </c>
      <c r="L122" s="46">
        <f t="shared" si="9"/>
        <v>78.14407613</v>
      </c>
      <c r="M122" s="46">
        <f t="shared" si="10"/>
        <v>7.661183934</v>
      </c>
      <c r="N122" s="46">
        <f t="shared" si="11"/>
        <v>41.17155336</v>
      </c>
      <c r="O122" s="46">
        <f t="shared" si="12"/>
        <v>0</v>
      </c>
      <c r="P122" s="46">
        <f t="shared" si="13"/>
        <v>0</v>
      </c>
      <c r="Q122" s="47">
        <f t="shared" si="14"/>
        <v>1272.575286</v>
      </c>
    </row>
    <row r="123" ht="14.25" customHeight="1">
      <c r="A123" s="44" t="s">
        <v>162</v>
      </c>
      <c r="B123" s="45">
        <v>328.0</v>
      </c>
      <c r="C123" s="45">
        <v>100.0</v>
      </c>
      <c r="D123" s="46">
        <f t="shared" si="1"/>
        <v>1518.735667</v>
      </c>
      <c r="E123" s="46">
        <f t="shared" si="16"/>
        <v>45.56207</v>
      </c>
      <c r="F123" s="46">
        <f t="shared" si="3"/>
        <v>0</v>
      </c>
      <c r="G123" s="46">
        <f t="shared" si="4"/>
        <v>1564.297737</v>
      </c>
      <c r="H123" s="46">
        <f t="shared" si="5"/>
        <v>11.73223303</v>
      </c>
      <c r="I123" s="46">
        <f t="shared" si="6"/>
        <v>4.69289321</v>
      </c>
      <c r="J123" s="46">
        <f t="shared" si="7"/>
        <v>107.154395</v>
      </c>
      <c r="K123" s="46">
        <f t="shared" si="8"/>
        <v>36.88614063</v>
      </c>
      <c r="L123" s="46">
        <f t="shared" si="9"/>
        <v>78.38304884</v>
      </c>
      <c r="M123" s="46">
        <f t="shared" si="10"/>
        <v>7.684612631</v>
      </c>
      <c r="N123" s="46">
        <f t="shared" si="11"/>
        <v>41.29746025</v>
      </c>
      <c r="O123" s="46">
        <f t="shared" si="12"/>
        <v>0</v>
      </c>
      <c r="P123" s="46">
        <f t="shared" si="13"/>
        <v>0</v>
      </c>
      <c r="Q123" s="47">
        <f t="shared" si="14"/>
        <v>1276.466953</v>
      </c>
    </row>
    <row r="124" ht="14.25" customHeight="1">
      <c r="A124" s="44" t="s">
        <v>163</v>
      </c>
      <c r="B124" s="45">
        <v>330.0</v>
      </c>
      <c r="C124" s="45">
        <v>100.0</v>
      </c>
      <c r="D124" s="46">
        <f t="shared" si="1"/>
        <v>1527.99625</v>
      </c>
      <c r="E124" s="46">
        <f t="shared" si="16"/>
        <v>45.8398875</v>
      </c>
      <c r="F124" s="46">
        <f t="shared" si="3"/>
        <v>0</v>
      </c>
      <c r="G124" s="46">
        <f t="shared" si="4"/>
        <v>1573.836138</v>
      </c>
      <c r="H124" s="46">
        <f t="shared" si="5"/>
        <v>11.80377103</v>
      </c>
      <c r="I124" s="46">
        <f t="shared" si="6"/>
        <v>4.721508413</v>
      </c>
      <c r="J124" s="46">
        <f t="shared" si="7"/>
        <v>107.8077754</v>
      </c>
      <c r="K124" s="46">
        <f t="shared" si="8"/>
        <v>37.11105612</v>
      </c>
      <c r="L124" s="46">
        <f t="shared" si="9"/>
        <v>78.86099426</v>
      </c>
      <c r="M124" s="46">
        <f t="shared" si="10"/>
        <v>7.731470025</v>
      </c>
      <c r="N124" s="46">
        <f t="shared" si="11"/>
        <v>41.54927403</v>
      </c>
      <c r="O124" s="46">
        <f t="shared" si="12"/>
        <v>0</v>
      </c>
      <c r="P124" s="46">
        <f t="shared" si="13"/>
        <v>0</v>
      </c>
      <c r="Q124" s="47">
        <f t="shared" si="14"/>
        <v>1284.250288</v>
      </c>
    </row>
    <row r="125" ht="14.25" customHeight="1">
      <c r="A125" s="44" t="s">
        <v>164</v>
      </c>
      <c r="B125" s="45">
        <v>332.0</v>
      </c>
      <c r="C125" s="45">
        <v>100.0</v>
      </c>
      <c r="D125" s="46">
        <f t="shared" si="1"/>
        <v>1537.256833</v>
      </c>
      <c r="E125" s="46">
        <f t="shared" si="16"/>
        <v>46.117705</v>
      </c>
      <c r="F125" s="46">
        <f t="shared" si="3"/>
        <v>0</v>
      </c>
      <c r="G125" s="46">
        <f t="shared" si="4"/>
        <v>1583.374538</v>
      </c>
      <c r="H125" s="46">
        <f t="shared" si="5"/>
        <v>11.87530904</v>
      </c>
      <c r="I125" s="46">
        <f t="shared" si="6"/>
        <v>4.750123615</v>
      </c>
      <c r="J125" s="46">
        <f t="shared" si="7"/>
        <v>108.4611559</v>
      </c>
      <c r="K125" s="46">
        <f t="shared" si="8"/>
        <v>37.33597161</v>
      </c>
      <c r="L125" s="46">
        <f t="shared" si="9"/>
        <v>79.33893968</v>
      </c>
      <c r="M125" s="46">
        <f t="shared" si="10"/>
        <v>7.77832742</v>
      </c>
      <c r="N125" s="46">
        <f t="shared" si="11"/>
        <v>41.80108781</v>
      </c>
      <c r="O125" s="46">
        <f t="shared" si="12"/>
        <v>0</v>
      </c>
      <c r="P125" s="46">
        <f t="shared" si="13"/>
        <v>0</v>
      </c>
      <c r="Q125" s="47">
        <f t="shared" si="14"/>
        <v>1292.033623</v>
      </c>
    </row>
    <row r="126" ht="14.25" customHeight="1">
      <c r="A126" s="44" t="s">
        <v>165</v>
      </c>
      <c r="B126" s="45">
        <v>339.0</v>
      </c>
      <c r="C126" s="45">
        <v>100.0</v>
      </c>
      <c r="D126" s="46">
        <f t="shared" si="1"/>
        <v>1569.668875</v>
      </c>
      <c r="E126" s="46">
        <f t="shared" si="16"/>
        <v>47.09006625</v>
      </c>
      <c r="F126" s="46">
        <f t="shared" si="3"/>
        <v>0</v>
      </c>
      <c r="G126" s="46">
        <f t="shared" si="4"/>
        <v>1616.758941</v>
      </c>
      <c r="H126" s="46">
        <f t="shared" si="5"/>
        <v>12.12569206</v>
      </c>
      <c r="I126" s="46">
        <f t="shared" si="6"/>
        <v>4.850276824</v>
      </c>
      <c r="J126" s="46">
        <f t="shared" si="7"/>
        <v>110.7479875</v>
      </c>
      <c r="K126" s="46">
        <f t="shared" si="8"/>
        <v>38.12317583</v>
      </c>
      <c r="L126" s="46">
        <f t="shared" si="9"/>
        <v>81.01174865</v>
      </c>
      <c r="M126" s="46">
        <f t="shared" si="10"/>
        <v>7.942328299</v>
      </c>
      <c r="N126" s="46">
        <f t="shared" si="11"/>
        <v>42.68243605</v>
      </c>
      <c r="O126" s="46">
        <f t="shared" si="12"/>
        <v>0</v>
      </c>
      <c r="P126" s="46">
        <f t="shared" si="13"/>
        <v>14.46352549</v>
      </c>
      <c r="Q126" s="47">
        <f t="shared" si="14"/>
        <v>1304.811771</v>
      </c>
    </row>
    <row r="127" ht="14.25" customHeight="1">
      <c r="A127" s="44" t="s">
        <v>166</v>
      </c>
      <c r="B127" s="45">
        <v>346.0</v>
      </c>
      <c r="C127" s="45">
        <v>100.0</v>
      </c>
      <c r="D127" s="46">
        <f t="shared" si="1"/>
        <v>1602.080917</v>
      </c>
      <c r="E127" s="46">
        <f t="shared" si="16"/>
        <v>48.0624275</v>
      </c>
      <c r="F127" s="46">
        <f t="shared" si="3"/>
        <v>0</v>
      </c>
      <c r="G127" s="46">
        <f t="shared" si="4"/>
        <v>1650.143344</v>
      </c>
      <c r="H127" s="46">
        <f t="shared" si="5"/>
        <v>12.37607508</v>
      </c>
      <c r="I127" s="46">
        <f t="shared" si="6"/>
        <v>4.950430033</v>
      </c>
      <c r="J127" s="46">
        <f t="shared" si="7"/>
        <v>113.0348191</v>
      </c>
      <c r="K127" s="46">
        <f t="shared" si="8"/>
        <v>38.91038006</v>
      </c>
      <c r="L127" s="46">
        <f t="shared" si="9"/>
        <v>82.68455762</v>
      </c>
      <c r="M127" s="46">
        <f t="shared" si="10"/>
        <v>8.106329178</v>
      </c>
      <c r="N127" s="46">
        <f t="shared" si="11"/>
        <v>43.56378429</v>
      </c>
      <c r="O127" s="46">
        <f t="shared" si="12"/>
        <v>0</v>
      </c>
      <c r="P127" s="46">
        <f t="shared" si="13"/>
        <v>14.76218236</v>
      </c>
      <c r="Q127" s="47">
        <f t="shared" si="14"/>
        <v>1331.754786</v>
      </c>
    </row>
    <row r="128" ht="14.25" customHeight="1">
      <c r="A128" s="44" t="s">
        <v>167</v>
      </c>
      <c r="B128" s="45">
        <v>360.0</v>
      </c>
      <c r="C128" s="45">
        <v>100.0</v>
      </c>
      <c r="D128" s="46">
        <f t="shared" si="1"/>
        <v>1666.905</v>
      </c>
      <c r="E128" s="46">
        <f t="shared" si="16"/>
        <v>50.00715</v>
      </c>
      <c r="F128" s="46">
        <f t="shared" si="3"/>
        <v>0</v>
      </c>
      <c r="G128" s="46">
        <f t="shared" si="4"/>
        <v>1716.91215</v>
      </c>
      <c r="H128" s="46">
        <f t="shared" si="5"/>
        <v>12.87684113</v>
      </c>
      <c r="I128" s="46">
        <f t="shared" si="6"/>
        <v>5.15073645</v>
      </c>
      <c r="J128" s="46">
        <f t="shared" si="7"/>
        <v>117.6084823</v>
      </c>
      <c r="K128" s="46">
        <f t="shared" si="8"/>
        <v>40.4847885</v>
      </c>
      <c r="L128" s="46">
        <f t="shared" si="9"/>
        <v>86.03017556</v>
      </c>
      <c r="M128" s="46">
        <f t="shared" si="10"/>
        <v>8.434330937</v>
      </c>
      <c r="N128" s="46">
        <f t="shared" si="11"/>
        <v>45.32648076</v>
      </c>
      <c r="O128" s="46">
        <f t="shared" si="12"/>
        <v>0</v>
      </c>
      <c r="P128" s="46">
        <f t="shared" si="13"/>
        <v>15.35949609</v>
      </c>
      <c r="Q128" s="47">
        <f t="shared" si="14"/>
        <v>1385.640818</v>
      </c>
    </row>
    <row r="129" ht="14.25" customHeight="1">
      <c r="A129" s="44" t="s">
        <v>168</v>
      </c>
      <c r="B129" s="45">
        <v>376.0</v>
      </c>
      <c r="C129" s="45">
        <v>100.0</v>
      </c>
      <c r="D129" s="46">
        <f t="shared" si="1"/>
        <v>1740.989667</v>
      </c>
      <c r="E129" s="46">
        <f t="shared" si="16"/>
        <v>52.22969</v>
      </c>
      <c r="F129" s="46">
        <f t="shared" si="3"/>
        <v>0</v>
      </c>
      <c r="G129" s="46">
        <f t="shared" si="4"/>
        <v>1793.219357</v>
      </c>
      <c r="H129" s="46">
        <f t="shared" si="5"/>
        <v>13.44914518</v>
      </c>
      <c r="I129" s="46">
        <f t="shared" si="6"/>
        <v>5.37965807</v>
      </c>
      <c r="J129" s="46">
        <f t="shared" si="7"/>
        <v>122.8355259</v>
      </c>
      <c r="K129" s="46">
        <f t="shared" si="8"/>
        <v>42.28411243</v>
      </c>
      <c r="L129" s="46">
        <f t="shared" si="9"/>
        <v>89.85373891</v>
      </c>
      <c r="M129" s="46">
        <f t="shared" si="10"/>
        <v>8.80919009</v>
      </c>
      <c r="N129" s="46">
        <f t="shared" si="11"/>
        <v>47.34099102</v>
      </c>
      <c r="O129" s="46">
        <f t="shared" si="12"/>
        <v>0</v>
      </c>
      <c r="P129" s="46">
        <f t="shared" si="13"/>
        <v>16.04214036</v>
      </c>
      <c r="Q129" s="47">
        <f t="shared" si="14"/>
        <v>1447.224855</v>
      </c>
    </row>
    <row r="130" ht="14.25" customHeight="1">
      <c r="A130" s="44" t="s">
        <v>169</v>
      </c>
      <c r="B130" s="45">
        <v>385.0</v>
      </c>
      <c r="C130" s="45">
        <v>100.0</v>
      </c>
      <c r="D130" s="46">
        <f t="shared" si="1"/>
        <v>1782.662292</v>
      </c>
      <c r="E130" s="46">
        <f t="shared" si="16"/>
        <v>53.47986875</v>
      </c>
      <c r="F130" s="46">
        <f t="shared" si="3"/>
        <v>0</v>
      </c>
      <c r="G130" s="46">
        <f t="shared" si="4"/>
        <v>1836.14216</v>
      </c>
      <c r="H130" s="46">
        <f t="shared" si="5"/>
        <v>13.7710662</v>
      </c>
      <c r="I130" s="46">
        <f t="shared" si="6"/>
        <v>5.508426481</v>
      </c>
      <c r="J130" s="46">
        <f t="shared" si="7"/>
        <v>125.775738</v>
      </c>
      <c r="K130" s="46">
        <f t="shared" si="8"/>
        <v>43.29623214</v>
      </c>
      <c r="L130" s="46">
        <f t="shared" si="9"/>
        <v>92.0044933</v>
      </c>
      <c r="M130" s="46">
        <f t="shared" si="10"/>
        <v>9.020048363</v>
      </c>
      <c r="N130" s="46">
        <f t="shared" si="11"/>
        <v>48.47415304</v>
      </c>
      <c r="O130" s="46">
        <f t="shared" si="12"/>
        <v>0</v>
      </c>
      <c r="P130" s="46">
        <f t="shared" si="13"/>
        <v>16.42612777</v>
      </c>
      <c r="Q130" s="47">
        <f t="shared" si="14"/>
        <v>1481.865875</v>
      </c>
    </row>
    <row r="131" ht="14.25" customHeight="1">
      <c r="A131" s="44" t="s">
        <v>170</v>
      </c>
      <c r="B131" s="45">
        <v>398.0</v>
      </c>
      <c r="C131" s="45">
        <v>100.0</v>
      </c>
      <c r="D131" s="46">
        <f t="shared" si="1"/>
        <v>1842.856083</v>
      </c>
      <c r="E131" s="46">
        <f t="shared" si="16"/>
        <v>55.2856825</v>
      </c>
      <c r="F131" s="46">
        <f t="shared" si="3"/>
        <v>0</v>
      </c>
      <c r="G131" s="46">
        <f t="shared" si="4"/>
        <v>1898.141766</v>
      </c>
      <c r="H131" s="46">
        <f t="shared" si="5"/>
        <v>14.23606324</v>
      </c>
      <c r="I131" s="46">
        <f t="shared" si="6"/>
        <v>5.694425298</v>
      </c>
      <c r="J131" s="46">
        <f t="shared" si="7"/>
        <v>130.022711</v>
      </c>
      <c r="K131" s="46">
        <f t="shared" si="8"/>
        <v>44.75818284</v>
      </c>
      <c r="L131" s="46">
        <f t="shared" si="9"/>
        <v>95.11113853</v>
      </c>
      <c r="M131" s="46">
        <f t="shared" si="10"/>
        <v>9.324621425</v>
      </c>
      <c r="N131" s="46">
        <f t="shared" si="11"/>
        <v>50.11094262</v>
      </c>
      <c r="O131" s="46">
        <f t="shared" si="12"/>
        <v>0</v>
      </c>
      <c r="P131" s="46">
        <f t="shared" si="13"/>
        <v>16.98077624</v>
      </c>
      <c r="Q131" s="47">
        <f t="shared" si="14"/>
        <v>1531.902905</v>
      </c>
    </row>
    <row r="132" ht="14.25" customHeight="1">
      <c r="A132" s="44" t="s">
        <v>171</v>
      </c>
      <c r="B132" s="45">
        <v>407.0</v>
      </c>
      <c r="C132" s="45">
        <v>100.0</v>
      </c>
      <c r="D132" s="46">
        <f t="shared" si="1"/>
        <v>1884.528708</v>
      </c>
      <c r="E132" s="46">
        <f t="shared" si="16"/>
        <v>56.53586125</v>
      </c>
      <c r="F132" s="46">
        <f t="shared" si="3"/>
        <v>0</v>
      </c>
      <c r="G132" s="46">
        <f t="shared" si="4"/>
        <v>1941.06457</v>
      </c>
      <c r="H132" s="46">
        <f t="shared" si="5"/>
        <v>14.55798427</v>
      </c>
      <c r="I132" s="46">
        <f t="shared" si="6"/>
        <v>5.823193709</v>
      </c>
      <c r="J132" s="46">
        <f t="shared" si="7"/>
        <v>132.962923</v>
      </c>
      <c r="K132" s="46">
        <f t="shared" si="8"/>
        <v>45.77030255</v>
      </c>
      <c r="L132" s="46">
        <f t="shared" si="9"/>
        <v>97.26189292</v>
      </c>
      <c r="M132" s="46">
        <f t="shared" si="10"/>
        <v>9.535479698</v>
      </c>
      <c r="N132" s="46">
        <f t="shared" si="11"/>
        <v>51.24410464</v>
      </c>
      <c r="O132" s="46">
        <f t="shared" si="12"/>
        <v>0</v>
      </c>
      <c r="P132" s="46">
        <f t="shared" si="13"/>
        <v>17.36476364</v>
      </c>
      <c r="Q132" s="47">
        <f t="shared" si="14"/>
        <v>1566.543925</v>
      </c>
    </row>
    <row r="133" ht="14.25" customHeight="1">
      <c r="A133" s="44" t="s">
        <v>172</v>
      </c>
      <c r="B133" s="45">
        <v>338.0</v>
      </c>
      <c r="C133" s="45">
        <v>100.0</v>
      </c>
      <c r="D133" s="46">
        <f t="shared" si="1"/>
        <v>1565.038583</v>
      </c>
      <c r="E133" s="46">
        <f t="shared" si="16"/>
        <v>46.9511575</v>
      </c>
      <c r="F133" s="46">
        <f t="shared" si="3"/>
        <v>0</v>
      </c>
      <c r="G133" s="46">
        <f t="shared" si="4"/>
        <v>1611.989741</v>
      </c>
      <c r="H133" s="46">
        <f t="shared" si="5"/>
        <v>12.08992306</v>
      </c>
      <c r="I133" s="46">
        <f t="shared" si="6"/>
        <v>4.835969223</v>
      </c>
      <c r="J133" s="46">
        <f t="shared" si="7"/>
        <v>110.4212972</v>
      </c>
      <c r="K133" s="46">
        <f t="shared" si="8"/>
        <v>38.01071809</v>
      </c>
      <c r="L133" s="46">
        <f t="shared" si="9"/>
        <v>80.77277594</v>
      </c>
      <c r="M133" s="46">
        <f t="shared" si="10"/>
        <v>7.918899602</v>
      </c>
      <c r="N133" s="46">
        <f t="shared" si="11"/>
        <v>42.55652916</v>
      </c>
      <c r="O133" s="46">
        <f t="shared" si="12"/>
        <v>0</v>
      </c>
      <c r="P133" s="46">
        <f t="shared" si="13"/>
        <v>14.42086022</v>
      </c>
      <c r="Q133" s="47">
        <f t="shared" si="14"/>
        <v>1300.962768</v>
      </c>
    </row>
    <row r="134" ht="14.25" customHeight="1">
      <c r="A134" s="44" t="s">
        <v>173</v>
      </c>
      <c r="B134" s="45">
        <v>345.0</v>
      </c>
      <c r="C134" s="45">
        <v>100.0</v>
      </c>
      <c r="D134" s="46">
        <f t="shared" si="1"/>
        <v>1597.450625</v>
      </c>
      <c r="E134" s="46">
        <f t="shared" si="16"/>
        <v>47.92351875</v>
      </c>
      <c r="F134" s="46">
        <f t="shared" si="3"/>
        <v>0</v>
      </c>
      <c r="G134" s="46">
        <f t="shared" si="4"/>
        <v>1645.374144</v>
      </c>
      <c r="H134" s="46">
        <f t="shared" si="5"/>
        <v>12.34030608</v>
      </c>
      <c r="I134" s="46">
        <f t="shared" si="6"/>
        <v>4.936122431</v>
      </c>
      <c r="J134" s="46">
        <f t="shared" si="7"/>
        <v>112.7081288</v>
      </c>
      <c r="K134" s="46">
        <f t="shared" si="8"/>
        <v>38.79792231</v>
      </c>
      <c r="L134" s="46">
        <f t="shared" si="9"/>
        <v>82.44558491</v>
      </c>
      <c r="M134" s="46">
        <f t="shared" si="10"/>
        <v>8.082900481</v>
      </c>
      <c r="N134" s="46">
        <f t="shared" si="11"/>
        <v>43.4378774</v>
      </c>
      <c r="O134" s="46">
        <f t="shared" si="12"/>
        <v>0</v>
      </c>
      <c r="P134" s="46">
        <f t="shared" si="13"/>
        <v>14.71951709</v>
      </c>
      <c r="Q134" s="47">
        <f t="shared" si="14"/>
        <v>1327.905784</v>
      </c>
    </row>
    <row r="135" ht="14.25" customHeight="1">
      <c r="A135" s="44" t="s">
        <v>174</v>
      </c>
      <c r="B135" s="45">
        <v>355.0</v>
      </c>
      <c r="C135" s="45">
        <v>100.0</v>
      </c>
      <c r="D135" s="46">
        <f t="shared" si="1"/>
        <v>1643.753542</v>
      </c>
      <c r="E135" s="46">
        <f t="shared" si="16"/>
        <v>49.31260625</v>
      </c>
      <c r="F135" s="46">
        <f t="shared" si="3"/>
        <v>0</v>
      </c>
      <c r="G135" s="46">
        <f t="shared" si="4"/>
        <v>1693.066148</v>
      </c>
      <c r="H135" s="46">
        <f t="shared" si="5"/>
        <v>12.69799611</v>
      </c>
      <c r="I135" s="46">
        <f t="shared" si="6"/>
        <v>5.079198444</v>
      </c>
      <c r="J135" s="46">
        <f t="shared" si="7"/>
        <v>115.9750311</v>
      </c>
      <c r="K135" s="46">
        <f t="shared" si="8"/>
        <v>39.92249977</v>
      </c>
      <c r="L135" s="46">
        <f t="shared" si="9"/>
        <v>84.83531201</v>
      </c>
      <c r="M135" s="46">
        <f t="shared" si="10"/>
        <v>8.317187452</v>
      </c>
      <c r="N135" s="46">
        <f t="shared" si="11"/>
        <v>44.69694631</v>
      </c>
      <c r="O135" s="46">
        <f t="shared" si="12"/>
        <v>0</v>
      </c>
      <c r="P135" s="46">
        <f t="shared" si="13"/>
        <v>15.14616976</v>
      </c>
      <c r="Q135" s="47">
        <f t="shared" si="14"/>
        <v>1366.395807</v>
      </c>
    </row>
    <row r="136" ht="14.25" customHeight="1">
      <c r="A136" s="44" t="s">
        <v>175</v>
      </c>
      <c r="B136" s="45">
        <v>370.0</v>
      </c>
      <c r="C136" s="45">
        <v>100.0</v>
      </c>
      <c r="D136" s="46">
        <f t="shared" si="1"/>
        <v>1713.207917</v>
      </c>
      <c r="E136" s="46">
        <f t="shared" si="16"/>
        <v>51.3962375</v>
      </c>
      <c r="F136" s="46">
        <f t="shared" si="3"/>
        <v>0</v>
      </c>
      <c r="G136" s="46">
        <f t="shared" si="4"/>
        <v>1764.604154</v>
      </c>
      <c r="H136" s="46">
        <f t="shared" si="5"/>
        <v>13.23453116</v>
      </c>
      <c r="I136" s="46">
        <f t="shared" si="6"/>
        <v>5.293812463</v>
      </c>
      <c r="J136" s="46">
        <f t="shared" si="7"/>
        <v>120.8753846</v>
      </c>
      <c r="K136" s="46">
        <f t="shared" si="8"/>
        <v>41.60936596</v>
      </c>
      <c r="L136" s="46">
        <f t="shared" si="9"/>
        <v>88.41990265</v>
      </c>
      <c r="M136" s="46">
        <f t="shared" si="10"/>
        <v>8.668617907</v>
      </c>
      <c r="N136" s="46">
        <f t="shared" si="11"/>
        <v>46.58554967</v>
      </c>
      <c r="O136" s="46">
        <f t="shared" si="12"/>
        <v>0</v>
      </c>
      <c r="P136" s="46">
        <f t="shared" si="13"/>
        <v>15.78614876</v>
      </c>
      <c r="Q136" s="47">
        <f t="shared" si="14"/>
        <v>1424.130841</v>
      </c>
    </row>
    <row r="137" ht="14.25" customHeight="1">
      <c r="A137" s="44" t="s">
        <v>176</v>
      </c>
      <c r="B137" s="45">
        <v>385.0</v>
      </c>
      <c r="C137" s="45">
        <v>100.0</v>
      </c>
      <c r="D137" s="46">
        <f t="shared" si="1"/>
        <v>1782.662292</v>
      </c>
      <c r="E137" s="46">
        <f t="shared" si="16"/>
        <v>53.47986875</v>
      </c>
      <c r="F137" s="46">
        <f t="shared" si="3"/>
        <v>0</v>
      </c>
      <c r="G137" s="46">
        <f t="shared" si="4"/>
        <v>1836.14216</v>
      </c>
      <c r="H137" s="46">
        <f t="shared" si="5"/>
        <v>13.7710662</v>
      </c>
      <c r="I137" s="46">
        <f t="shared" si="6"/>
        <v>5.508426481</v>
      </c>
      <c r="J137" s="46">
        <f t="shared" si="7"/>
        <v>125.775738</v>
      </c>
      <c r="K137" s="46">
        <f t="shared" si="8"/>
        <v>43.29623214</v>
      </c>
      <c r="L137" s="46">
        <f t="shared" si="9"/>
        <v>92.0044933</v>
      </c>
      <c r="M137" s="46">
        <f t="shared" si="10"/>
        <v>9.020048363</v>
      </c>
      <c r="N137" s="46">
        <f t="shared" si="11"/>
        <v>48.47415304</v>
      </c>
      <c r="O137" s="46">
        <f t="shared" si="12"/>
        <v>0</v>
      </c>
      <c r="P137" s="46">
        <f t="shared" si="13"/>
        <v>16.42612777</v>
      </c>
      <c r="Q137" s="47">
        <f t="shared" si="14"/>
        <v>1481.865875</v>
      </c>
    </row>
    <row r="138" ht="14.25" customHeight="1">
      <c r="A138" s="44" t="s">
        <v>177</v>
      </c>
      <c r="B138" s="45">
        <v>400.0</v>
      </c>
      <c r="C138" s="45">
        <v>100.0</v>
      </c>
      <c r="D138" s="46">
        <f t="shared" si="1"/>
        <v>1852.116667</v>
      </c>
      <c r="E138" s="46">
        <f t="shared" si="16"/>
        <v>55.5635</v>
      </c>
      <c r="F138" s="46">
        <f t="shared" si="3"/>
        <v>0</v>
      </c>
      <c r="G138" s="46">
        <f t="shared" si="4"/>
        <v>1907.680167</v>
      </c>
      <c r="H138" s="46">
        <f t="shared" si="5"/>
        <v>14.30760125</v>
      </c>
      <c r="I138" s="46">
        <f t="shared" si="6"/>
        <v>5.7230405</v>
      </c>
      <c r="J138" s="46">
        <f t="shared" si="7"/>
        <v>130.6760914</v>
      </c>
      <c r="K138" s="46">
        <f t="shared" si="8"/>
        <v>44.98309833</v>
      </c>
      <c r="L138" s="46">
        <f t="shared" si="9"/>
        <v>95.58908395</v>
      </c>
      <c r="M138" s="46">
        <f t="shared" si="10"/>
        <v>9.371478819</v>
      </c>
      <c r="N138" s="46">
        <f t="shared" si="11"/>
        <v>50.3627564</v>
      </c>
      <c r="O138" s="46">
        <f t="shared" si="12"/>
        <v>0</v>
      </c>
      <c r="P138" s="46">
        <f t="shared" si="13"/>
        <v>17.06610677</v>
      </c>
      <c r="Q138" s="47">
        <f t="shared" si="14"/>
        <v>1539.600909</v>
      </c>
    </row>
    <row r="139" ht="14.25" customHeight="1">
      <c r="A139" s="44" t="s">
        <v>178</v>
      </c>
      <c r="B139" s="45">
        <v>422.0</v>
      </c>
      <c r="C139" s="45">
        <v>100.0</v>
      </c>
      <c r="D139" s="46">
        <f t="shared" si="1"/>
        <v>1953.983083</v>
      </c>
      <c r="E139" s="46">
        <f t="shared" si="16"/>
        <v>58.6194925</v>
      </c>
      <c r="F139" s="46">
        <f t="shared" si="3"/>
        <v>0</v>
      </c>
      <c r="G139" s="46">
        <f t="shared" si="4"/>
        <v>2012.602576</v>
      </c>
      <c r="H139" s="46">
        <f t="shared" si="5"/>
        <v>15.09451932</v>
      </c>
      <c r="I139" s="46">
        <f t="shared" si="6"/>
        <v>6.037807728</v>
      </c>
      <c r="J139" s="46">
        <f t="shared" si="7"/>
        <v>137.8632764</v>
      </c>
      <c r="K139" s="46">
        <f t="shared" si="8"/>
        <v>47.45716874</v>
      </c>
      <c r="L139" s="46">
        <f t="shared" si="9"/>
        <v>100.8464836</v>
      </c>
      <c r="M139" s="46">
        <f t="shared" si="10"/>
        <v>9.886910154</v>
      </c>
      <c r="N139" s="46">
        <f t="shared" si="11"/>
        <v>53.132708</v>
      </c>
      <c r="O139" s="46">
        <f t="shared" si="12"/>
        <v>0</v>
      </c>
      <c r="P139" s="46">
        <f t="shared" si="13"/>
        <v>18.00474264</v>
      </c>
      <c r="Q139" s="47">
        <f t="shared" si="14"/>
        <v>1624.278959</v>
      </c>
    </row>
    <row r="140" ht="14.25" customHeight="1">
      <c r="A140" s="44" t="s">
        <v>179</v>
      </c>
      <c r="B140" s="45">
        <v>436.0</v>
      </c>
      <c r="C140" s="45">
        <v>100.0</v>
      </c>
      <c r="D140" s="46">
        <f t="shared" si="1"/>
        <v>2018.807167</v>
      </c>
      <c r="E140" s="46">
        <f t="shared" si="16"/>
        <v>60.564215</v>
      </c>
      <c r="F140" s="46">
        <f t="shared" si="3"/>
        <v>0</v>
      </c>
      <c r="G140" s="46">
        <f t="shared" si="4"/>
        <v>2079.371382</v>
      </c>
      <c r="H140" s="46">
        <f t="shared" si="5"/>
        <v>15.59528536</v>
      </c>
      <c r="I140" s="46">
        <f t="shared" si="6"/>
        <v>6.238114145</v>
      </c>
      <c r="J140" s="46">
        <f t="shared" si="7"/>
        <v>142.4369396</v>
      </c>
      <c r="K140" s="46">
        <f t="shared" si="8"/>
        <v>49.03157718</v>
      </c>
      <c r="L140" s="46">
        <f t="shared" si="9"/>
        <v>104.1921015</v>
      </c>
      <c r="M140" s="46">
        <f t="shared" si="10"/>
        <v>10.21491191</v>
      </c>
      <c r="N140" s="46">
        <f t="shared" si="11"/>
        <v>54.89540448</v>
      </c>
      <c r="O140" s="46">
        <f t="shared" si="12"/>
        <v>0</v>
      </c>
      <c r="P140" s="46">
        <f t="shared" si="13"/>
        <v>18.60205638</v>
      </c>
      <c r="Q140" s="47">
        <f t="shared" si="14"/>
        <v>1678.164991</v>
      </c>
    </row>
    <row r="141" ht="14.25" customHeight="1">
      <c r="A141" s="44" t="s">
        <v>180</v>
      </c>
      <c r="B141" s="45">
        <v>462.0</v>
      </c>
      <c r="C141" s="45">
        <v>100.0</v>
      </c>
      <c r="D141" s="46">
        <f t="shared" si="1"/>
        <v>2139.19475</v>
      </c>
      <c r="E141" s="46">
        <f t="shared" si="16"/>
        <v>64.1758425</v>
      </c>
      <c r="F141" s="46">
        <f t="shared" si="3"/>
        <v>0</v>
      </c>
      <c r="G141" s="46">
        <f t="shared" si="4"/>
        <v>2203.370593</v>
      </c>
      <c r="H141" s="46">
        <f t="shared" si="5"/>
        <v>16.52527944</v>
      </c>
      <c r="I141" s="46">
        <f t="shared" si="6"/>
        <v>6.610111778</v>
      </c>
      <c r="J141" s="46">
        <f t="shared" si="7"/>
        <v>150.9308856</v>
      </c>
      <c r="K141" s="46">
        <f t="shared" si="8"/>
        <v>51.95547857</v>
      </c>
      <c r="L141" s="46">
        <f t="shared" si="9"/>
        <v>110.405392</v>
      </c>
      <c r="M141" s="46">
        <f t="shared" si="10"/>
        <v>10.82405804</v>
      </c>
      <c r="N141" s="46">
        <f t="shared" si="11"/>
        <v>58.16898364</v>
      </c>
      <c r="O141" s="46">
        <f t="shared" si="12"/>
        <v>0</v>
      </c>
      <c r="P141" s="46">
        <f t="shared" si="13"/>
        <v>19.71135332</v>
      </c>
      <c r="Q141" s="47">
        <f t="shared" si="14"/>
        <v>1778.23905</v>
      </c>
    </row>
    <row r="142" ht="14.25" customHeight="1">
      <c r="A142" s="48" t="s">
        <v>181</v>
      </c>
      <c r="B142" s="49">
        <v>849.0</v>
      </c>
      <c r="C142" s="45">
        <v>100.0</v>
      </c>
    </row>
    <row r="143" ht="14.25" customHeight="1">
      <c r="A143" s="48" t="s">
        <v>182</v>
      </c>
      <c r="B143" s="49">
        <v>824.0</v>
      </c>
      <c r="C143" s="45">
        <v>100.0</v>
      </c>
    </row>
    <row r="144" ht="14.25" customHeight="1">
      <c r="A144" s="48" t="s">
        <v>183</v>
      </c>
      <c r="B144" s="49">
        <v>799.0</v>
      </c>
      <c r="C144" s="45">
        <v>100.0</v>
      </c>
    </row>
    <row r="145" ht="14.25" customHeight="1">
      <c r="A145" s="48" t="s">
        <v>184</v>
      </c>
      <c r="B145" s="49">
        <v>774.0</v>
      </c>
      <c r="C145" s="45">
        <v>100.0</v>
      </c>
    </row>
    <row r="146" ht="14.25" customHeight="1">
      <c r="A146" s="48" t="s">
        <v>185</v>
      </c>
      <c r="B146" s="49">
        <v>749.0</v>
      </c>
      <c r="C146" s="45">
        <v>100.0</v>
      </c>
    </row>
    <row r="147" ht="14.25" customHeight="1">
      <c r="A147" s="48" t="s">
        <v>186</v>
      </c>
      <c r="B147" s="49">
        <v>734.0</v>
      </c>
      <c r="C147" s="45">
        <v>100.0</v>
      </c>
    </row>
    <row r="148" ht="14.25" customHeight="1">
      <c r="A148" s="48" t="s">
        <v>187</v>
      </c>
      <c r="B148" s="49">
        <v>672.0</v>
      </c>
      <c r="C148" s="45">
        <v>100.0</v>
      </c>
    </row>
    <row r="149" ht="14.25" customHeight="1">
      <c r="A149" s="48" t="s">
        <v>188</v>
      </c>
      <c r="B149" s="49">
        <v>647.0</v>
      </c>
      <c r="C149" s="45">
        <v>100.0</v>
      </c>
    </row>
    <row r="150" ht="14.25" customHeight="1">
      <c r="A150" s="48" t="s">
        <v>189</v>
      </c>
      <c r="B150" s="49">
        <v>622.0</v>
      </c>
      <c r="C150" s="45">
        <v>100.0</v>
      </c>
    </row>
    <row r="151" ht="14.25" customHeight="1">
      <c r="A151" s="48" t="s">
        <v>190</v>
      </c>
      <c r="B151" s="49">
        <v>597.0</v>
      </c>
      <c r="C151" s="45">
        <v>100.0</v>
      </c>
    </row>
    <row r="152" ht="14.25" customHeight="1">
      <c r="A152" s="48" t="s">
        <v>191</v>
      </c>
      <c r="B152" s="49">
        <v>582.0</v>
      </c>
      <c r="C152" s="45">
        <v>100.0</v>
      </c>
    </row>
    <row r="153" ht="14.25" customHeight="1">
      <c r="A153" s="48" t="s">
        <v>192</v>
      </c>
      <c r="B153" s="49">
        <v>577.0</v>
      </c>
      <c r="C153" s="45">
        <v>100.0</v>
      </c>
    </row>
    <row r="154" ht="14.25" customHeight="1">
      <c r="A154" s="48" t="s">
        <v>193</v>
      </c>
      <c r="B154" s="49">
        <v>552.0</v>
      </c>
      <c r="C154" s="45">
        <v>100.0</v>
      </c>
    </row>
    <row r="155" ht="14.25" customHeight="1">
      <c r="A155" s="48" t="s">
        <v>194</v>
      </c>
      <c r="B155" s="49">
        <v>527.0</v>
      </c>
      <c r="C155" s="45">
        <v>100.0</v>
      </c>
    </row>
    <row r="156" ht="14.25" customHeight="1">
      <c r="A156" s="48" t="s">
        <v>195</v>
      </c>
      <c r="B156" s="49">
        <v>502.0</v>
      </c>
      <c r="C156" s="45">
        <v>100.0</v>
      </c>
    </row>
    <row r="157" ht="14.25" customHeight="1">
      <c r="A157" s="48" t="s">
        <v>196</v>
      </c>
      <c r="B157" s="49">
        <v>477.0</v>
      </c>
      <c r="C157" s="45">
        <v>100.0</v>
      </c>
    </row>
    <row r="158" ht="14.25" customHeight="1">
      <c r="A158" s="48" t="s">
        <v>197</v>
      </c>
      <c r="B158" s="49">
        <v>452.0</v>
      </c>
      <c r="C158" s="45">
        <v>100.0</v>
      </c>
    </row>
    <row r="159" ht="14.25" customHeight="1">
      <c r="A159" s="48" t="s">
        <v>198</v>
      </c>
      <c r="B159" s="49">
        <v>427.0</v>
      </c>
      <c r="C159" s="45">
        <v>100.0</v>
      </c>
    </row>
    <row r="160" ht="14.25" customHeight="1">
      <c r="A160" s="48" t="s">
        <v>199</v>
      </c>
      <c r="B160" s="50">
        <v>412.0</v>
      </c>
      <c r="C160" s="45">
        <v>100.0</v>
      </c>
    </row>
    <row r="161" ht="14.25" customHeight="1">
      <c r="A161" s="51" t="s">
        <v>200</v>
      </c>
      <c r="B161" s="52">
        <v>738.0</v>
      </c>
      <c r="C161" s="45">
        <v>100.0</v>
      </c>
    </row>
    <row r="162" ht="14.25" customHeight="1">
      <c r="A162" s="51" t="s">
        <v>201</v>
      </c>
      <c r="B162" s="52">
        <v>722.0</v>
      </c>
      <c r="C162" s="45">
        <v>100.0</v>
      </c>
    </row>
    <row r="163" ht="14.25" customHeight="1">
      <c r="A163" s="51" t="s">
        <v>202</v>
      </c>
      <c r="B163" s="52">
        <v>706.0</v>
      </c>
      <c r="C163" s="45">
        <v>100.0</v>
      </c>
    </row>
    <row r="164" ht="14.25" customHeight="1">
      <c r="A164" s="51" t="s">
        <v>203</v>
      </c>
      <c r="B164" s="52">
        <v>696.0</v>
      </c>
      <c r="C164" s="45">
        <v>100.0</v>
      </c>
    </row>
    <row r="165" ht="14.25" customHeight="1">
      <c r="A165" s="51" t="s">
        <v>204</v>
      </c>
      <c r="B165" s="49">
        <v>613.0</v>
      </c>
      <c r="C165" s="45">
        <v>100.0</v>
      </c>
    </row>
    <row r="166" ht="14.25" customHeight="1">
      <c r="A166" s="51" t="s">
        <v>205</v>
      </c>
      <c r="B166" s="49">
        <v>597.0</v>
      </c>
      <c r="C166" s="45">
        <v>100.0</v>
      </c>
    </row>
    <row r="167" ht="14.25" customHeight="1">
      <c r="A167" s="51" t="s">
        <v>206</v>
      </c>
      <c r="B167" s="49">
        <v>581.0</v>
      </c>
      <c r="C167" s="45">
        <v>100.0</v>
      </c>
    </row>
    <row r="168" ht="14.25" customHeight="1">
      <c r="A168" s="51" t="s">
        <v>207</v>
      </c>
      <c r="B168" s="49">
        <v>565.0</v>
      </c>
      <c r="C168" s="45">
        <v>100.0</v>
      </c>
    </row>
    <row r="169" ht="14.25" customHeight="1">
      <c r="A169" s="51" t="s">
        <v>208</v>
      </c>
      <c r="B169" s="49">
        <v>555.0</v>
      </c>
      <c r="C169" s="45">
        <v>100.0</v>
      </c>
    </row>
    <row r="170" ht="14.25" customHeight="1">
      <c r="A170" s="51" t="s">
        <v>209</v>
      </c>
      <c r="B170" s="49">
        <v>476.0</v>
      </c>
      <c r="C170" s="45">
        <v>100.0</v>
      </c>
    </row>
    <row r="171" ht="14.25" customHeight="1">
      <c r="A171" s="51" t="s">
        <v>210</v>
      </c>
      <c r="B171" s="49">
        <v>460.0</v>
      </c>
      <c r="C171" s="45">
        <v>100.0</v>
      </c>
    </row>
    <row r="172" ht="14.25" customHeight="1">
      <c r="A172" s="51" t="s">
        <v>211</v>
      </c>
      <c r="B172" s="49">
        <v>444.0</v>
      </c>
      <c r="C172" s="45">
        <v>100.0</v>
      </c>
    </row>
    <row r="173" ht="14.25" customHeight="1">
      <c r="A173" s="51" t="s">
        <v>212</v>
      </c>
      <c r="B173" s="49">
        <v>428.0</v>
      </c>
      <c r="C173" s="45">
        <v>100.0</v>
      </c>
    </row>
    <row r="174" ht="14.25" customHeight="1">
      <c r="A174" s="51" t="s">
        <v>213</v>
      </c>
      <c r="B174" s="49">
        <v>412.0</v>
      </c>
      <c r="C174" s="45">
        <v>100.0</v>
      </c>
    </row>
    <row r="175" ht="14.25" customHeight="1">
      <c r="A175" s="51" t="s">
        <v>214</v>
      </c>
      <c r="B175" s="49">
        <v>396.0</v>
      </c>
      <c r="C175" s="45">
        <v>100.0</v>
      </c>
    </row>
    <row r="176" ht="14.25" customHeight="1">
      <c r="A176" s="51" t="s">
        <v>215</v>
      </c>
      <c r="B176" s="49">
        <v>380.0</v>
      </c>
      <c r="C176" s="45">
        <v>100.0</v>
      </c>
    </row>
    <row r="177" ht="14.25" customHeight="1">
      <c r="A177" s="51" t="s">
        <v>216</v>
      </c>
      <c r="B177" s="49">
        <v>370.0</v>
      </c>
      <c r="C177" s="45">
        <v>100.0</v>
      </c>
    </row>
    <row r="178" ht="14.25" customHeight="1">
      <c r="A178" s="51" t="s">
        <v>217</v>
      </c>
      <c r="B178" s="49">
        <v>464.0</v>
      </c>
      <c r="C178" s="45">
        <v>100.0</v>
      </c>
    </row>
    <row r="179" ht="14.25" customHeight="1">
      <c r="A179" s="51" t="s">
        <v>218</v>
      </c>
      <c r="B179" s="49">
        <v>451.0</v>
      </c>
      <c r="C179" s="45">
        <v>100.0</v>
      </c>
    </row>
    <row r="180" ht="14.25" customHeight="1">
      <c r="A180" s="51" t="s">
        <v>219</v>
      </c>
      <c r="B180" s="49">
        <v>438.0</v>
      </c>
      <c r="C180" s="45">
        <v>100.0</v>
      </c>
    </row>
    <row r="181" ht="14.25" customHeight="1">
      <c r="A181" s="51" t="s">
        <v>220</v>
      </c>
      <c r="B181" s="49">
        <v>425.0</v>
      </c>
      <c r="C181" s="45">
        <v>100.0</v>
      </c>
    </row>
    <row r="182" ht="14.25" customHeight="1">
      <c r="A182" s="51" t="s">
        <v>221</v>
      </c>
      <c r="B182" s="49">
        <v>412.0</v>
      </c>
      <c r="C182" s="45">
        <v>100.0</v>
      </c>
    </row>
    <row r="183" ht="14.25" customHeight="1">
      <c r="A183" s="51" t="s">
        <v>222</v>
      </c>
      <c r="B183" s="49">
        <v>399.0</v>
      </c>
      <c r="C183" s="45">
        <v>100.0</v>
      </c>
    </row>
    <row r="184" ht="14.25" customHeight="1">
      <c r="A184" s="51" t="s">
        <v>223</v>
      </c>
      <c r="B184" s="49">
        <v>386.0</v>
      </c>
      <c r="C184" s="45">
        <v>100.0</v>
      </c>
    </row>
    <row r="185" ht="14.25" customHeight="1">
      <c r="A185" s="51" t="s">
        <v>224</v>
      </c>
      <c r="B185" s="49">
        <v>373.0</v>
      </c>
      <c r="C185" s="45">
        <v>100.0</v>
      </c>
    </row>
    <row r="186" ht="14.25" customHeight="1">
      <c r="A186" s="51" t="s">
        <v>225</v>
      </c>
      <c r="B186" s="49">
        <v>360.0</v>
      </c>
      <c r="C186" s="45">
        <v>100.0</v>
      </c>
    </row>
    <row r="187" ht="14.25" customHeight="1">
      <c r="A187" s="51" t="s">
        <v>226</v>
      </c>
      <c r="B187" s="49">
        <v>347.0</v>
      </c>
      <c r="C187" s="45">
        <v>100.0</v>
      </c>
    </row>
    <row r="188" ht="14.25" customHeight="1">
      <c r="A188" s="51" t="s">
        <v>227</v>
      </c>
      <c r="B188" s="49">
        <v>339.0</v>
      </c>
      <c r="C188" s="45">
        <v>100.0</v>
      </c>
    </row>
    <row r="189" ht="14.25" customHeight="1">
      <c r="A189" s="51" t="s">
        <v>228</v>
      </c>
      <c r="B189" s="53">
        <v>421.0</v>
      </c>
      <c r="C189" s="45">
        <v>100.0</v>
      </c>
    </row>
    <row r="190" ht="14.25" customHeight="1">
      <c r="A190" s="51" t="s">
        <v>229</v>
      </c>
      <c r="B190" s="53">
        <v>411.0</v>
      </c>
      <c r="C190" s="45">
        <v>100.0</v>
      </c>
    </row>
    <row r="191" ht="14.25" customHeight="1">
      <c r="A191" s="51" t="s">
        <v>230</v>
      </c>
      <c r="B191" s="53">
        <v>401.0</v>
      </c>
      <c r="C191" s="45">
        <v>100.0</v>
      </c>
    </row>
    <row r="192" ht="14.25" customHeight="1">
      <c r="A192" s="51" t="s">
        <v>231</v>
      </c>
      <c r="B192" s="53">
        <v>391.0</v>
      </c>
      <c r="C192" s="45">
        <v>100.0</v>
      </c>
    </row>
    <row r="193" ht="14.25" customHeight="1">
      <c r="A193" s="51" t="s">
        <v>232</v>
      </c>
      <c r="B193" s="53">
        <v>381.0</v>
      </c>
      <c r="C193" s="45">
        <v>100.0</v>
      </c>
    </row>
    <row r="194" ht="14.25" customHeight="1">
      <c r="A194" s="51" t="s">
        <v>233</v>
      </c>
      <c r="B194" s="53">
        <v>371.0</v>
      </c>
      <c r="C194" s="45">
        <v>100.0</v>
      </c>
    </row>
    <row r="195" ht="14.25" customHeight="1">
      <c r="A195" s="51" t="s">
        <v>234</v>
      </c>
      <c r="B195" s="53">
        <v>361.0</v>
      </c>
      <c r="C195" s="45">
        <v>100.0</v>
      </c>
    </row>
    <row r="196" ht="14.25" customHeight="1">
      <c r="A196" s="51" t="s">
        <v>235</v>
      </c>
      <c r="B196" s="53">
        <v>351.0</v>
      </c>
      <c r="C196" s="45">
        <v>100.0</v>
      </c>
    </row>
    <row r="197" ht="14.25" customHeight="1">
      <c r="A197" s="51" t="s">
        <v>236</v>
      </c>
      <c r="B197" s="53">
        <v>341.0</v>
      </c>
      <c r="C197" s="45">
        <v>100.0</v>
      </c>
    </row>
    <row r="198" ht="14.25" customHeight="1">
      <c r="A198" s="51" t="s">
        <v>237</v>
      </c>
      <c r="B198" s="53">
        <v>331.0</v>
      </c>
      <c r="C198" s="45">
        <v>100.0</v>
      </c>
    </row>
    <row r="199" ht="14.25" customHeight="1">
      <c r="A199" s="51" t="s">
        <v>238</v>
      </c>
      <c r="B199" s="53">
        <v>321.0</v>
      </c>
      <c r="C199" s="45">
        <v>100.0</v>
      </c>
    </row>
    <row r="200" ht="14.25" customHeight="1">
      <c r="A200" s="51" t="s">
        <v>239</v>
      </c>
      <c r="B200" s="53">
        <v>314.0</v>
      </c>
      <c r="C200" s="45">
        <v>100.0</v>
      </c>
    </row>
    <row r="201" ht="14.25" customHeight="1">
      <c r="A201" s="48" t="s">
        <v>240</v>
      </c>
      <c r="B201" s="49">
        <v>355.0</v>
      </c>
      <c r="C201" s="45">
        <v>100.0</v>
      </c>
    </row>
    <row r="202" ht="14.25" customHeight="1">
      <c r="A202" s="48" t="s">
        <v>241</v>
      </c>
      <c r="B202" s="49">
        <v>338.0</v>
      </c>
      <c r="C202" s="45">
        <v>100.0</v>
      </c>
    </row>
    <row r="203" ht="14.25" customHeight="1">
      <c r="A203" s="48" t="s">
        <v>242</v>
      </c>
      <c r="B203" s="49">
        <v>326.0</v>
      </c>
      <c r="C203" s="45">
        <v>100.0</v>
      </c>
    </row>
    <row r="204" ht="14.25" customHeight="1">
      <c r="A204" s="48" t="s">
        <v>243</v>
      </c>
      <c r="B204" s="49">
        <v>319.0</v>
      </c>
      <c r="C204" s="45">
        <v>100.0</v>
      </c>
    </row>
    <row r="205" ht="14.25" customHeight="1">
      <c r="A205" s="48" t="s">
        <v>244</v>
      </c>
      <c r="B205" s="49">
        <v>315.0</v>
      </c>
      <c r="C205" s="45">
        <v>100.0</v>
      </c>
    </row>
    <row r="206" ht="14.25" customHeight="1">
      <c r="A206" s="48" t="s">
        <v>245</v>
      </c>
      <c r="B206" s="49">
        <v>314.0</v>
      </c>
      <c r="C206" s="45">
        <v>100.0</v>
      </c>
    </row>
    <row r="207" ht="14.25" customHeight="1">
      <c r="A207" s="48" t="s">
        <v>246</v>
      </c>
      <c r="B207" s="49">
        <v>313.0</v>
      </c>
      <c r="C207" s="45">
        <v>100.0</v>
      </c>
    </row>
    <row r="208" ht="14.25" customHeight="1">
      <c r="A208" s="48" t="s">
        <v>247</v>
      </c>
      <c r="B208" s="49">
        <v>312.0</v>
      </c>
      <c r="C208" s="45">
        <v>100.0</v>
      </c>
    </row>
    <row r="209" ht="14.25" customHeight="1">
      <c r="A209" s="48" t="s">
        <v>248</v>
      </c>
      <c r="B209" s="49">
        <v>311.0</v>
      </c>
      <c r="C209" s="45">
        <v>100.0</v>
      </c>
    </row>
    <row r="210" ht="14.25" customHeight="1">
      <c r="A210" s="48" t="s">
        <v>249</v>
      </c>
      <c r="B210" s="49">
        <v>310.0</v>
      </c>
      <c r="C210" s="45">
        <v>100.0</v>
      </c>
    </row>
    <row r="211" ht="14.25" customHeight="1">
      <c r="A211" s="48" t="s">
        <v>250</v>
      </c>
      <c r="B211" s="50">
        <v>309.0</v>
      </c>
      <c r="C211" s="45">
        <v>100.0</v>
      </c>
    </row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3:$Q$141"/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2015-01-13T13:11:54Z</dcterms:created>
  <dc:creator>Gournay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0x010100B00A5621A56D2641A3EDC2FC299A32B8</vt:lpwstr>
  </property>
</Properties>
</file>