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hristine\Desktop\GEII 2022\"/>
    </mc:Choice>
  </mc:AlternateContent>
  <xr:revisionPtr revIDLastSave="0" documentId="13_ncr:1_{6A83662A-5CEE-41C1-97E4-76A3549D48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 TP p21" sheetId="5" r:id="rId1"/>
    <sheet name="Ex TP p 23 et 25" sheetId="6" r:id="rId2"/>
    <sheet name=" ex1 TP p26" sheetId="1" r:id="rId3"/>
    <sheet name="ex2 P27" sheetId="8" r:id="rId4"/>
    <sheet name="ex 3 P27" sheetId="9" r:id="rId5"/>
    <sheet name="exo revision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1" l="1"/>
  <c r="K6" i="11"/>
  <c r="D3" i="9"/>
  <c r="H3" i="9"/>
  <c r="D17" i="9"/>
  <c r="J6" i="8"/>
  <c r="J5" i="8"/>
  <c r="G5" i="8"/>
  <c r="G105" i="8"/>
  <c r="F5" i="8"/>
  <c r="F3" i="9"/>
  <c r="G3" i="9" s="1"/>
  <c r="G6" i="8"/>
  <c r="K9" i="11"/>
  <c r="K3" i="11"/>
  <c r="F4" i="9"/>
  <c r="D4" i="9"/>
  <c r="H10" i="11"/>
  <c r="H11" i="11"/>
  <c r="H9" i="11"/>
  <c r="D2" i="11"/>
  <c r="H2" i="11"/>
  <c r="H3" i="11"/>
  <c r="H4" i="11"/>
  <c r="H5" i="11"/>
  <c r="H6" i="11"/>
  <c r="H7" i="11"/>
  <c r="K11" i="11"/>
  <c r="K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E4" i="1"/>
  <c r="E14" i="1"/>
  <c r="M32" i="1"/>
  <c r="I22" i="1"/>
  <c r="E5" i="1"/>
  <c r="F14" i="1"/>
  <c r="F4" i="1"/>
  <c r="F5" i="1"/>
  <c r="J21" i="1"/>
  <c r="I21" i="1"/>
  <c r="G25" i="1"/>
  <c r="L29" i="1"/>
  <c r="J20" i="1"/>
  <c r="I20" i="1"/>
  <c r="L32" i="1"/>
  <c r="I25" i="1"/>
  <c r="D17" i="1"/>
  <c r="C19" i="1"/>
  <c r="C20" i="1"/>
  <c r="C21" i="1"/>
  <c r="C22" i="1"/>
  <c r="C23" i="1"/>
  <c r="C24" i="1"/>
  <c r="C25" i="1"/>
  <c r="I19" i="1"/>
  <c r="A17" i="1" l="1"/>
  <c r="L35" i="1" l="1"/>
  <c r="B1" i="1"/>
  <c r="H4" i="9" l="1"/>
  <c r="D5" i="9"/>
  <c r="D6" i="9"/>
  <c r="D7" i="9"/>
  <c r="D8" i="9"/>
  <c r="D9" i="9"/>
  <c r="D10" i="9"/>
  <c r="D11" i="9"/>
  <c r="D12" i="9"/>
  <c r="D13" i="9"/>
  <c r="D14" i="9"/>
  <c r="D15" i="9"/>
  <c r="D16" i="9"/>
  <c r="N8" i="1"/>
  <c r="E5" i="6"/>
  <c r="C2" i="6"/>
  <c r="G4" i="9" l="1"/>
  <c r="D4" i="1"/>
  <c r="E6" i="6" l="1"/>
  <c r="E7" i="6"/>
  <c r="E8" i="6"/>
  <c r="E9" i="6"/>
  <c r="E10" i="6"/>
  <c r="E11" i="6"/>
  <c r="E12" i="6"/>
  <c r="E13" i="6"/>
  <c r="C4" i="6"/>
  <c r="F6" i="1"/>
  <c r="F7" i="1"/>
  <c r="F8" i="1"/>
  <c r="F9" i="1"/>
  <c r="F10" i="1"/>
  <c r="F11" i="1"/>
  <c r="F12" i="1"/>
  <c r="F13" i="1"/>
  <c r="K20" i="6"/>
  <c r="G8" i="8" l="1"/>
  <c r="G12" i="8"/>
  <c r="G16" i="8"/>
  <c r="G20" i="8"/>
  <c r="G24" i="8"/>
  <c r="G28" i="8"/>
  <c r="G32" i="8"/>
  <c r="G36" i="8"/>
  <c r="G40" i="8"/>
  <c r="G44" i="8"/>
  <c r="G48" i="8"/>
  <c r="G52" i="8"/>
  <c r="G56" i="8"/>
  <c r="G60" i="8"/>
  <c r="G64" i="8"/>
  <c r="G68" i="8"/>
  <c r="G72" i="8"/>
  <c r="G76" i="8"/>
  <c r="G80" i="8"/>
  <c r="G84" i="8"/>
  <c r="G88" i="8"/>
  <c r="G92" i="8"/>
  <c r="G96" i="8"/>
  <c r="G100" i="8"/>
  <c r="G104" i="8"/>
  <c r="F105" i="8"/>
  <c r="F104" i="8"/>
  <c r="F103" i="8"/>
  <c r="G103" i="8" s="1"/>
  <c r="F102" i="8"/>
  <c r="G102" i="8" s="1"/>
  <c r="F101" i="8"/>
  <c r="G101" i="8" s="1"/>
  <c r="F100" i="8"/>
  <c r="F99" i="8"/>
  <c r="G99" i="8" s="1"/>
  <c r="F98" i="8"/>
  <c r="G98" i="8" s="1"/>
  <c r="F97" i="8"/>
  <c r="G97" i="8" s="1"/>
  <c r="F96" i="8"/>
  <c r="F95" i="8"/>
  <c r="G95" i="8" s="1"/>
  <c r="F94" i="8"/>
  <c r="G94" i="8" s="1"/>
  <c r="F93" i="8"/>
  <c r="G93" i="8" s="1"/>
  <c r="F92" i="8"/>
  <c r="F91" i="8"/>
  <c r="G91" i="8" s="1"/>
  <c r="F90" i="8"/>
  <c r="G90" i="8" s="1"/>
  <c r="F89" i="8"/>
  <c r="G89" i="8" s="1"/>
  <c r="F88" i="8"/>
  <c r="F87" i="8"/>
  <c r="G87" i="8" s="1"/>
  <c r="F86" i="8"/>
  <c r="G86" i="8" s="1"/>
  <c r="F85" i="8"/>
  <c r="G85" i="8" s="1"/>
  <c r="F84" i="8"/>
  <c r="F83" i="8"/>
  <c r="G83" i="8" s="1"/>
  <c r="F82" i="8"/>
  <c r="G82" i="8" s="1"/>
  <c r="F81" i="8"/>
  <c r="G81" i="8" s="1"/>
  <c r="F80" i="8"/>
  <c r="F79" i="8"/>
  <c r="G79" i="8" s="1"/>
  <c r="F78" i="8"/>
  <c r="G78" i="8" s="1"/>
  <c r="F77" i="8"/>
  <c r="G77" i="8" s="1"/>
  <c r="F76" i="8"/>
  <c r="F75" i="8"/>
  <c r="G75" i="8" s="1"/>
  <c r="F74" i="8"/>
  <c r="G74" i="8" s="1"/>
  <c r="F73" i="8"/>
  <c r="G73" i="8" s="1"/>
  <c r="F72" i="8"/>
  <c r="F71" i="8"/>
  <c r="G71" i="8" s="1"/>
  <c r="F70" i="8"/>
  <c r="G70" i="8" s="1"/>
  <c r="F69" i="8"/>
  <c r="G69" i="8" s="1"/>
  <c r="F68" i="8"/>
  <c r="F67" i="8"/>
  <c r="G67" i="8" s="1"/>
  <c r="F66" i="8"/>
  <c r="G66" i="8" s="1"/>
  <c r="F65" i="8"/>
  <c r="G65" i="8" s="1"/>
  <c r="F64" i="8"/>
  <c r="F63" i="8"/>
  <c r="G63" i="8" s="1"/>
  <c r="F62" i="8"/>
  <c r="G62" i="8" s="1"/>
  <c r="F61" i="8"/>
  <c r="G61" i="8" s="1"/>
  <c r="F60" i="8"/>
  <c r="F59" i="8"/>
  <c r="G59" i="8" s="1"/>
  <c r="F58" i="8"/>
  <c r="G58" i="8" s="1"/>
  <c r="F57" i="8"/>
  <c r="G57" i="8" s="1"/>
  <c r="F56" i="8"/>
  <c r="F55" i="8"/>
  <c r="G55" i="8" s="1"/>
  <c r="F54" i="8"/>
  <c r="G54" i="8" s="1"/>
  <c r="F53" i="8"/>
  <c r="G53" i="8" s="1"/>
  <c r="F52" i="8"/>
  <c r="F51" i="8"/>
  <c r="G51" i="8" s="1"/>
  <c r="F50" i="8"/>
  <c r="G50" i="8" s="1"/>
  <c r="F49" i="8"/>
  <c r="G49" i="8" s="1"/>
  <c r="F48" i="8"/>
  <c r="F47" i="8"/>
  <c r="G47" i="8" s="1"/>
  <c r="F46" i="8"/>
  <c r="G46" i="8" s="1"/>
  <c r="F45" i="8"/>
  <c r="G45" i="8" s="1"/>
  <c r="F44" i="8"/>
  <c r="F43" i="8"/>
  <c r="G43" i="8" s="1"/>
  <c r="F42" i="8"/>
  <c r="G42" i="8" s="1"/>
  <c r="F41" i="8"/>
  <c r="G41" i="8" s="1"/>
  <c r="F40" i="8"/>
  <c r="F39" i="8"/>
  <c r="G39" i="8" s="1"/>
  <c r="F38" i="8"/>
  <c r="G38" i="8" s="1"/>
  <c r="F37" i="8"/>
  <c r="G37" i="8" s="1"/>
  <c r="F36" i="8"/>
  <c r="F35" i="8"/>
  <c r="G35" i="8" s="1"/>
  <c r="F34" i="8"/>
  <c r="G34" i="8" s="1"/>
  <c r="F33" i="8"/>
  <c r="G33" i="8" s="1"/>
  <c r="F32" i="8"/>
  <c r="F31" i="8"/>
  <c r="G31" i="8" s="1"/>
  <c r="F30" i="8"/>
  <c r="G30" i="8" s="1"/>
  <c r="F29" i="8"/>
  <c r="G29" i="8" s="1"/>
  <c r="F28" i="8"/>
  <c r="F27" i="8"/>
  <c r="G27" i="8" s="1"/>
  <c r="F26" i="8"/>
  <c r="G26" i="8" s="1"/>
  <c r="F25" i="8"/>
  <c r="G25" i="8" s="1"/>
  <c r="F24" i="8"/>
  <c r="F23" i="8"/>
  <c r="G23" i="8" s="1"/>
  <c r="F22" i="8"/>
  <c r="G22" i="8" s="1"/>
  <c r="F21" i="8"/>
  <c r="G21" i="8" s="1"/>
  <c r="F20" i="8"/>
  <c r="F19" i="8"/>
  <c r="G19" i="8" s="1"/>
  <c r="F18" i="8"/>
  <c r="G18" i="8" s="1"/>
  <c r="F17" i="8"/>
  <c r="G17" i="8" s="1"/>
  <c r="F16" i="8"/>
  <c r="F15" i="8"/>
  <c r="G15" i="8" s="1"/>
  <c r="F14" i="8"/>
  <c r="G14" i="8" s="1"/>
  <c r="F13" i="8"/>
  <c r="G13" i="8" s="1"/>
  <c r="F12" i="8"/>
  <c r="F11" i="8"/>
  <c r="G11" i="8" s="1"/>
  <c r="F10" i="8"/>
  <c r="G10" i="8" s="1"/>
  <c r="F9" i="8"/>
  <c r="G9" i="8" s="1"/>
  <c r="F8" i="8"/>
  <c r="F7" i="8"/>
  <c r="G7" i="8" s="1"/>
  <c r="F6" i="8"/>
  <c r="C6" i="8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8" i="1" l="1"/>
  <c r="L33" i="1"/>
  <c r="L30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D18" i="1"/>
  <c r="D23" i="1"/>
  <c r="D27" i="1"/>
  <c r="D31" i="1"/>
  <c r="D35" i="1"/>
  <c r="D39" i="1"/>
  <c r="D43" i="1"/>
  <c r="D47" i="1"/>
  <c r="D51" i="1"/>
  <c r="D55" i="1"/>
  <c r="D59" i="1"/>
  <c r="D63" i="1"/>
  <c r="D67" i="1"/>
  <c r="D19" i="1"/>
  <c r="D20" i="1"/>
  <c r="D21" i="1"/>
  <c r="D22" i="1"/>
  <c r="D24" i="1"/>
  <c r="D25" i="1"/>
  <c r="C26" i="1"/>
  <c r="D26" i="1" s="1"/>
  <c r="C27" i="1"/>
  <c r="C28" i="1"/>
  <c r="D28" i="1" s="1"/>
  <c r="C29" i="1"/>
  <c r="D29" i="1" s="1"/>
  <c r="C30" i="1"/>
  <c r="D30" i="1" s="1"/>
  <c r="C31" i="1"/>
  <c r="C32" i="1"/>
  <c r="D32" i="1" s="1"/>
  <c r="C33" i="1"/>
  <c r="D33" i="1" s="1"/>
  <c r="C34" i="1"/>
  <c r="D34" i="1" s="1"/>
  <c r="C35" i="1"/>
  <c r="C36" i="1"/>
  <c r="D36" i="1" s="1"/>
  <c r="C37" i="1"/>
  <c r="D37" i="1" s="1"/>
  <c r="C38" i="1"/>
  <c r="D38" i="1" s="1"/>
  <c r="C39" i="1"/>
  <c r="C40" i="1"/>
  <c r="D40" i="1" s="1"/>
  <c r="C41" i="1"/>
  <c r="D41" i="1" s="1"/>
  <c r="C42" i="1"/>
  <c r="D42" i="1" s="1"/>
  <c r="C43" i="1"/>
  <c r="C44" i="1"/>
  <c r="D44" i="1" s="1"/>
  <c r="C45" i="1"/>
  <c r="D45" i="1" s="1"/>
  <c r="C46" i="1"/>
  <c r="D46" i="1" s="1"/>
  <c r="C47" i="1"/>
  <c r="C48" i="1"/>
  <c r="D48" i="1" s="1"/>
  <c r="C49" i="1"/>
  <c r="D49" i="1" s="1"/>
  <c r="C50" i="1"/>
  <c r="D50" i="1" s="1"/>
  <c r="C51" i="1"/>
  <c r="C52" i="1"/>
  <c r="D52" i="1" s="1"/>
  <c r="C53" i="1"/>
  <c r="D53" i="1" s="1"/>
  <c r="C54" i="1"/>
  <c r="D54" i="1" s="1"/>
  <c r="C55" i="1"/>
  <c r="C56" i="1"/>
  <c r="D56" i="1" s="1"/>
  <c r="C57" i="1"/>
  <c r="D57" i="1" s="1"/>
  <c r="C58" i="1"/>
  <c r="D58" i="1" s="1"/>
  <c r="C59" i="1"/>
  <c r="C60" i="1"/>
  <c r="D60" i="1" s="1"/>
  <c r="C61" i="1"/>
  <c r="D61" i="1" s="1"/>
  <c r="C62" i="1"/>
  <c r="D62" i="1" s="1"/>
  <c r="C63" i="1"/>
  <c r="C64" i="1"/>
  <c r="D64" i="1" s="1"/>
  <c r="C65" i="1"/>
  <c r="D65" i="1" s="1"/>
  <c r="C66" i="1"/>
  <c r="D66" i="1" s="1"/>
  <c r="C67" i="1"/>
  <c r="G7" i="5" l="1"/>
  <c r="C4" i="5"/>
  <c r="B2" i="5"/>
  <c r="K20" i="1" l="1"/>
  <c r="K21" i="1"/>
  <c r="K10" i="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5" i="6"/>
  <c r="F5" i="6" s="1"/>
  <c r="C6" i="6"/>
  <c r="F6" i="6" s="1"/>
  <c r="C7" i="6"/>
  <c r="F7" i="6" s="1"/>
  <c r="C8" i="6"/>
  <c r="F8" i="6" s="1"/>
  <c r="C9" i="6"/>
  <c r="F9" i="6" s="1"/>
  <c r="C10" i="6"/>
  <c r="F10" i="6" s="1"/>
  <c r="C11" i="6"/>
  <c r="F11" i="6" s="1"/>
  <c r="C12" i="6"/>
  <c r="F12" i="6" s="1"/>
  <c r="C13" i="6"/>
  <c r="F13" i="6" s="1"/>
  <c r="C14" i="6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F5" i="5" l="1"/>
  <c r="F16" i="6"/>
  <c r="F17" i="6" s="1"/>
  <c r="F4" i="5"/>
  <c r="G8" i="5" s="1"/>
  <c r="K18" i="6"/>
  <c r="L19" i="6" l="1"/>
  <c r="N19" i="6"/>
  <c r="D5" i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K22" i="1" l="1"/>
  <c r="J22" i="1" l="1"/>
</calcChain>
</file>

<file path=xl/sharedStrings.xml><?xml version="1.0" encoding="utf-8"?>
<sst xmlns="http://schemas.openxmlformats.org/spreadsheetml/2006/main" count="75" uniqueCount="49">
  <si>
    <t>IS</t>
  </si>
  <si>
    <t>IT</t>
  </si>
  <si>
    <t>IR</t>
  </si>
  <si>
    <t>analytique</t>
  </si>
  <si>
    <t>erreur relative</t>
  </si>
  <si>
    <t>erreur abs</t>
  </si>
  <si>
    <t>f(x)</t>
  </si>
  <si>
    <t>x</t>
  </si>
  <si>
    <t>i</t>
  </si>
  <si>
    <t>indice</t>
  </si>
  <si>
    <t>abs</t>
  </si>
  <si>
    <t>ord</t>
  </si>
  <si>
    <t>h=</t>
  </si>
  <si>
    <t>xi</t>
  </si>
  <si>
    <t>f(xi)</t>
  </si>
  <si>
    <t>de 0 a N-1</t>
  </si>
  <si>
    <t>de 1 a N</t>
  </si>
  <si>
    <t>Ianalytique</t>
  </si>
  <si>
    <t>erreur=</t>
  </si>
  <si>
    <t>h</t>
  </si>
  <si>
    <t>I trapeze=</t>
  </si>
  <si>
    <t>I rect</t>
  </si>
  <si>
    <t>tri pair/impair</t>
  </si>
  <si>
    <t>test</t>
  </si>
  <si>
    <t>I simpson</t>
  </si>
  <si>
    <t>RECT</t>
  </si>
  <si>
    <t>TRAP</t>
  </si>
  <si>
    <t>simpson</t>
  </si>
  <si>
    <t>tri</t>
  </si>
  <si>
    <t>fi</t>
  </si>
  <si>
    <t>temps</t>
  </si>
  <si>
    <t>u10</t>
  </si>
  <si>
    <t>i10</t>
  </si>
  <si>
    <t xml:space="preserve">Etude du transformateur à vide </t>
  </si>
  <si>
    <t>P0=</t>
  </si>
  <si>
    <t>commercialisable</t>
  </si>
  <si>
    <t>erreur abs=</t>
  </si>
  <si>
    <t>erreur relative=</t>
  </si>
  <si>
    <t>P10</t>
  </si>
  <si>
    <t>&lt;0,5</t>
  </si>
  <si>
    <t>Itheo</t>
  </si>
  <si>
    <t>IS=</t>
  </si>
  <si>
    <t>n=</t>
  </si>
  <si>
    <t>E rel</t>
  </si>
  <si>
    <t>E abs</t>
  </si>
  <si>
    <t>f</t>
  </si>
  <si>
    <t>hrect=</t>
  </si>
  <si>
    <t>htrap</t>
  </si>
  <si>
    <t>hsimpson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</si>
</sst>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%"/>
    <numFmt numFmtId="165" formatCode="0.0000%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4" borderId="0" xfId="0" applyFill="1"/>
    <xf numFmtId="0" fontId="0" fillId="3" borderId="0" xfId="0" applyFill="1"/>
    <xf numFmtId="2" fontId="0" fillId="0" borderId="0" xfId="0" applyNumberFormat="1"/>
    <xf numFmtId="0" fontId="0" fillId="5" borderId="1" xfId="0" applyFill="1" applyBorder="1"/>
    <xf numFmtId="0" fontId="0" fillId="5" borderId="0" xfId="0" applyFill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7" borderId="1" xfId="0" applyFill="1" applyBorder="1"/>
    <xf numFmtId="0" fontId="2" fillId="0" borderId="0" xfId="0" applyFont="1" applyAlignment="1"/>
    <xf numFmtId="166" fontId="0" fillId="0" borderId="0" xfId="0" applyNumberFormat="1"/>
    <xf numFmtId="0" fontId="0" fillId="8" borderId="0" xfId="0" applyFill="1"/>
    <xf numFmtId="10" fontId="0" fillId="0" borderId="0" xfId="0" applyNumberFormat="1"/>
    <xf numFmtId="0" fontId="0" fillId="2" borderId="0" xfId="0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2" fontId="1" fillId="2" borderId="7" xfId="0" applyNumberFormat="1" applyFont="1" applyFill="1" applyBorder="1"/>
    <xf numFmtId="0" fontId="0" fillId="0" borderId="0" xfId="0" applyFill="1"/>
    <xf numFmtId="1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TP p21'!$C$3</c:f>
              <c:strCache>
                <c:ptCount val="1"/>
                <c:pt idx="0">
                  <c:v>f(xi)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TP p21'!$B$4:$B$204</c:f>
              <c:numCache>
                <c:formatCode>General</c:formatCode>
                <c:ptCount val="201"/>
                <c:pt idx="0">
                  <c:v>1</c:v>
                </c:pt>
                <c:pt idx="1">
                  <c:v>1.0049999999999999</c:v>
                </c:pt>
                <c:pt idx="2">
                  <c:v>1.01</c:v>
                </c:pt>
                <c:pt idx="3">
                  <c:v>1.0149999999999999</c:v>
                </c:pt>
                <c:pt idx="4">
                  <c:v>1.02</c:v>
                </c:pt>
                <c:pt idx="5">
                  <c:v>1.0249999999999999</c:v>
                </c:pt>
                <c:pt idx="6">
                  <c:v>1.03</c:v>
                </c:pt>
                <c:pt idx="7">
                  <c:v>1.0349999999999999</c:v>
                </c:pt>
                <c:pt idx="8">
                  <c:v>1.04</c:v>
                </c:pt>
                <c:pt idx="9">
                  <c:v>1.0449999999999999</c:v>
                </c:pt>
                <c:pt idx="10">
                  <c:v>1.05</c:v>
                </c:pt>
                <c:pt idx="11">
                  <c:v>1.0549999999999999</c:v>
                </c:pt>
                <c:pt idx="12">
                  <c:v>1.06</c:v>
                </c:pt>
                <c:pt idx="13">
                  <c:v>1.0649999999999999</c:v>
                </c:pt>
                <c:pt idx="14">
                  <c:v>1.07</c:v>
                </c:pt>
                <c:pt idx="15">
                  <c:v>1.075</c:v>
                </c:pt>
                <c:pt idx="16">
                  <c:v>1.08</c:v>
                </c:pt>
                <c:pt idx="17">
                  <c:v>1.085</c:v>
                </c:pt>
                <c:pt idx="18">
                  <c:v>1.0900000000000001</c:v>
                </c:pt>
                <c:pt idx="19">
                  <c:v>1.095</c:v>
                </c:pt>
                <c:pt idx="20">
                  <c:v>1.1000000000000001</c:v>
                </c:pt>
                <c:pt idx="21">
                  <c:v>1.105</c:v>
                </c:pt>
                <c:pt idx="22">
                  <c:v>1.1100000000000001</c:v>
                </c:pt>
                <c:pt idx="23">
                  <c:v>1.115</c:v>
                </c:pt>
                <c:pt idx="24">
                  <c:v>1.1200000000000001</c:v>
                </c:pt>
                <c:pt idx="25">
                  <c:v>1.125</c:v>
                </c:pt>
                <c:pt idx="26">
                  <c:v>1.1299999999999999</c:v>
                </c:pt>
                <c:pt idx="27">
                  <c:v>1.135</c:v>
                </c:pt>
                <c:pt idx="28">
                  <c:v>1.1399999999999999</c:v>
                </c:pt>
                <c:pt idx="29">
                  <c:v>1.145</c:v>
                </c:pt>
                <c:pt idx="30">
                  <c:v>1.1499999999999999</c:v>
                </c:pt>
                <c:pt idx="31">
                  <c:v>1.155</c:v>
                </c:pt>
                <c:pt idx="32">
                  <c:v>1.1599999999999999</c:v>
                </c:pt>
                <c:pt idx="33">
                  <c:v>1.165</c:v>
                </c:pt>
                <c:pt idx="34">
                  <c:v>1.17</c:v>
                </c:pt>
                <c:pt idx="35">
                  <c:v>1.175</c:v>
                </c:pt>
                <c:pt idx="36">
                  <c:v>1.18</c:v>
                </c:pt>
                <c:pt idx="37">
                  <c:v>1.1850000000000001</c:v>
                </c:pt>
                <c:pt idx="38">
                  <c:v>1.19</c:v>
                </c:pt>
                <c:pt idx="39">
                  <c:v>1.1950000000000001</c:v>
                </c:pt>
                <c:pt idx="40">
                  <c:v>1.2</c:v>
                </c:pt>
                <c:pt idx="41">
                  <c:v>1.2050000000000001</c:v>
                </c:pt>
                <c:pt idx="42">
                  <c:v>1.21</c:v>
                </c:pt>
                <c:pt idx="43">
                  <c:v>1.2149999999999901</c:v>
                </c:pt>
                <c:pt idx="44">
                  <c:v>1.22</c:v>
                </c:pt>
                <c:pt idx="45">
                  <c:v>1.2249999999999901</c:v>
                </c:pt>
                <c:pt idx="46">
                  <c:v>1.23</c:v>
                </c:pt>
                <c:pt idx="47">
                  <c:v>1.2349999999999901</c:v>
                </c:pt>
                <c:pt idx="48">
                  <c:v>1.23999999999999</c:v>
                </c:pt>
                <c:pt idx="49">
                  <c:v>1.2449999999999899</c:v>
                </c:pt>
                <c:pt idx="50">
                  <c:v>1.25</c:v>
                </c:pt>
                <c:pt idx="51">
                  <c:v>1.2549999999999999</c:v>
                </c:pt>
                <c:pt idx="52">
                  <c:v>1.25999999999999</c:v>
                </c:pt>
                <c:pt idx="53">
                  <c:v>1.2649999999999899</c:v>
                </c:pt>
                <c:pt idx="54">
                  <c:v>1.26999999999999</c:v>
                </c:pt>
                <c:pt idx="55">
                  <c:v>1.2749999999999899</c:v>
                </c:pt>
                <c:pt idx="56">
                  <c:v>1.27999999999999</c:v>
                </c:pt>
                <c:pt idx="57">
                  <c:v>1.2849999999999899</c:v>
                </c:pt>
                <c:pt idx="58">
                  <c:v>1.28999999999999</c:v>
                </c:pt>
                <c:pt idx="59">
                  <c:v>1.2949999999999899</c:v>
                </c:pt>
                <c:pt idx="60">
                  <c:v>1.2999999999999901</c:v>
                </c:pt>
                <c:pt idx="61">
                  <c:v>1.3049999999999899</c:v>
                </c:pt>
                <c:pt idx="62">
                  <c:v>1.3099999999999901</c:v>
                </c:pt>
                <c:pt idx="63">
                  <c:v>1.31499999999999</c:v>
                </c:pt>
                <c:pt idx="64">
                  <c:v>1.3199999999999901</c:v>
                </c:pt>
                <c:pt idx="65">
                  <c:v>1.32499999999999</c:v>
                </c:pt>
                <c:pt idx="66">
                  <c:v>1.3299999999999901</c:v>
                </c:pt>
                <c:pt idx="67">
                  <c:v>1.33499999999999</c:v>
                </c:pt>
                <c:pt idx="68">
                  <c:v>1.3399999999999901</c:v>
                </c:pt>
                <c:pt idx="69">
                  <c:v>1.34499999999999</c:v>
                </c:pt>
                <c:pt idx="70">
                  <c:v>1.3499999999999901</c:v>
                </c:pt>
                <c:pt idx="71">
                  <c:v>1.35499999999999</c:v>
                </c:pt>
                <c:pt idx="72">
                  <c:v>1.3599999999999901</c:v>
                </c:pt>
                <c:pt idx="73">
                  <c:v>1.36499999999999</c:v>
                </c:pt>
                <c:pt idx="74">
                  <c:v>1.3699999999999899</c:v>
                </c:pt>
                <c:pt idx="75">
                  <c:v>1.37499999999999</c:v>
                </c:pt>
                <c:pt idx="76">
                  <c:v>1.3799999999999899</c:v>
                </c:pt>
                <c:pt idx="77">
                  <c:v>1.38499999999999</c:v>
                </c:pt>
                <c:pt idx="78">
                  <c:v>1.3899999999999899</c:v>
                </c:pt>
                <c:pt idx="79">
                  <c:v>1.39499999999999</c:v>
                </c:pt>
                <c:pt idx="80">
                  <c:v>1.3999999999999899</c:v>
                </c:pt>
                <c:pt idx="81">
                  <c:v>1.40499999999999</c:v>
                </c:pt>
                <c:pt idx="82">
                  <c:v>1.4099999999999899</c:v>
                </c:pt>
                <c:pt idx="83">
                  <c:v>1.41499999999999</c:v>
                </c:pt>
                <c:pt idx="84">
                  <c:v>1.4199999999999899</c:v>
                </c:pt>
                <c:pt idx="85">
                  <c:v>1.4249999999999901</c:v>
                </c:pt>
                <c:pt idx="86">
                  <c:v>1.4299999999999899</c:v>
                </c:pt>
                <c:pt idx="87">
                  <c:v>1.4349999999999901</c:v>
                </c:pt>
                <c:pt idx="88">
                  <c:v>1.43999999999999</c:v>
                </c:pt>
                <c:pt idx="89">
                  <c:v>1.4449999999999901</c:v>
                </c:pt>
                <c:pt idx="90">
                  <c:v>1.44999999999999</c:v>
                </c:pt>
                <c:pt idx="91">
                  <c:v>1.4549999999999901</c:v>
                </c:pt>
                <c:pt idx="92">
                  <c:v>1.45999999999999</c:v>
                </c:pt>
                <c:pt idx="93">
                  <c:v>1.4649999999999901</c:v>
                </c:pt>
                <c:pt idx="94">
                  <c:v>1.46999999999999</c:v>
                </c:pt>
                <c:pt idx="95">
                  <c:v>1.4749999999999901</c:v>
                </c:pt>
                <c:pt idx="96">
                  <c:v>1.47999999999999</c:v>
                </c:pt>
                <c:pt idx="97">
                  <c:v>1.4849999999999901</c:v>
                </c:pt>
                <c:pt idx="98">
                  <c:v>1.48999999999999</c:v>
                </c:pt>
                <c:pt idx="99">
                  <c:v>1.4949999999999899</c:v>
                </c:pt>
                <c:pt idx="100">
                  <c:v>1.49999999999999</c:v>
                </c:pt>
                <c:pt idx="101">
                  <c:v>1.5049999999999899</c:v>
                </c:pt>
                <c:pt idx="102">
                  <c:v>1.50999999999999</c:v>
                </c:pt>
                <c:pt idx="103">
                  <c:v>1.5149999999999899</c:v>
                </c:pt>
                <c:pt idx="104">
                  <c:v>1.51999999999999</c:v>
                </c:pt>
                <c:pt idx="105">
                  <c:v>1.5249999999999899</c:v>
                </c:pt>
                <c:pt idx="106">
                  <c:v>1.52999999999999</c:v>
                </c:pt>
                <c:pt idx="107">
                  <c:v>1.5349999999999899</c:v>
                </c:pt>
                <c:pt idx="108">
                  <c:v>1.53999999999999</c:v>
                </c:pt>
                <c:pt idx="109">
                  <c:v>1.5449999999999899</c:v>
                </c:pt>
                <c:pt idx="110">
                  <c:v>1.5499999999999901</c:v>
                </c:pt>
                <c:pt idx="111">
                  <c:v>1.5549999999999899</c:v>
                </c:pt>
                <c:pt idx="112">
                  <c:v>1.5599999999999901</c:v>
                </c:pt>
                <c:pt idx="113">
                  <c:v>1.56499999999999</c:v>
                </c:pt>
                <c:pt idx="114">
                  <c:v>1.5699999999999901</c:v>
                </c:pt>
                <c:pt idx="115">
                  <c:v>1.57499999999999</c:v>
                </c:pt>
                <c:pt idx="116">
                  <c:v>1.5799999999999901</c:v>
                </c:pt>
                <c:pt idx="117">
                  <c:v>1.58499999999999</c:v>
                </c:pt>
                <c:pt idx="118">
                  <c:v>1.5899999999999901</c:v>
                </c:pt>
                <c:pt idx="119">
                  <c:v>1.59499999999999</c:v>
                </c:pt>
                <c:pt idx="120">
                  <c:v>1.5999999999999901</c:v>
                </c:pt>
                <c:pt idx="121">
                  <c:v>1.60499999999999</c:v>
                </c:pt>
                <c:pt idx="122">
                  <c:v>1.6099999999999901</c:v>
                </c:pt>
                <c:pt idx="123">
                  <c:v>1.61499999999999</c:v>
                </c:pt>
                <c:pt idx="124">
                  <c:v>1.6199999999999899</c:v>
                </c:pt>
                <c:pt idx="125">
                  <c:v>1.62499999999999</c:v>
                </c:pt>
                <c:pt idx="126">
                  <c:v>1.6299999999999899</c:v>
                </c:pt>
                <c:pt idx="127">
                  <c:v>1.63499999999999</c:v>
                </c:pt>
                <c:pt idx="128">
                  <c:v>1.6399999999999899</c:v>
                </c:pt>
                <c:pt idx="129">
                  <c:v>1.64499999999999</c:v>
                </c:pt>
                <c:pt idx="130">
                  <c:v>1.6499999999999899</c:v>
                </c:pt>
                <c:pt idx="131">
                  <c:v>1.65499999999999</c:v>
                </c:pt>
                <c:pt idx="132">
                  <c:v>1.6599999999999899</c:v>
                </c:pt>
                <c:pt idx="133">
                  <c:v>1.66499999999999</c:v>
                </c:pt>
                <c:pt idx="134">
                  <c:v>1.6699999999999899</c:v>
                </c:pt>
                <c:pt idx="135">
                  <c:v>1.6749999999999901</c:v>
                </c:pt>
                <c:pt idx="136">
                  <c:v>1.6799999999999899</c:v>
                </c:pt>
                <c:pt idx="137">
                  <c:v>1.6849999999999801</c:v>
                </c:pt>
                <c:pt idx="138">
                  <c:v>1.68999999999998</c:v>
                </c:pt>
                <c:pt idx="139">
                  <c:v>1.6949999999999801</c:v>
                </c:pt>
                <c:pt idx="140">
                  <c:v>1.69999999999999</c:v>
                </c:pt>
                <c:pt idx="141">
                  <c:v>1.7049999999999801</c:v>
                </c:pt>
                <c:pt idx="142">
                  <c:v>1.70999999999998</c:v>
                </c:pt>
                <c:pt idx="143">
                  <c:v>1.7149999999999801</c:v>
                </c:pt>
                <c:pt idx="144">
                  <c:v>1.71999999999999</c:v>
                </c:pt>
                <c:pt idx="145">
                  <c:v>1.7249999999999801</c:v>
                </c:pt>
                <c:pt idx="146">
                  <c:v>1.72999999999998</c:v>
                </c:pt>
                <c:pt idx="147">
                  <c:v>1.7349999999999799</c:v>
                </c:pt>
                <c:pt idx="148">
                  <c:v>1.73999999999998</c:v>
                </c:pt>
                <c:pt idx="149">
                  <c:v>1.7449999999999799</c:v>
                </c:pt>
                <c:pt idx="150">
                  <c:v>1.74999999999998</c:v>
                </c:pt>
                <c:pt idx="151">
                  <c:v>1.7549999999999799</c:v>
                </c:pt>
                <c:pt idx="152">
                  <c:v>1.75999999999998</c:v>
                </c:pt>
                <c:pt idx="153">
                  <c:v>1.7649999999999799</c:v>
                </c:pt>
                <c:pt idx="154">
                  <c:v>1.76999999999998</c:v>
                </c:pt>
                <c:pt idx="155">
                  <c:v>1.7749999999999799</c:v>
                </c:pt>
                <c:pt idx="156">
                  <c:v>1.77999999999998</c:v>
                </c:pt>
                <c:pt idx="157">
                  <c:v>1.7849999999999799</c:v>
                </c:pt>
                <c:pt idx="158">
                  <c:v>1.7899999999999801</c:v>
                </c:pt>
                <c:pt idx="159">
                  <c:v>1.7949999999999799</c:v>
                </c:pt>
                <c:pt idx="160">
                  <c:v>1.7999999999999801</c:v>
                </c:pt>
                <c:pt idx="161">
                  <c:v>1.80499999999998</c:v>
                </c:pt>
                <c:pt idx="162">
                  <c:v>1.8099999999999801</c:v>
                </c:pt>
                <c:pt idx="163">
                  <c:v>1.81499999999998</c:v>
                </c:pt>
                <c:pt idx="164">
                  <c:v>1.8199999999999801</c:v>
                </c:pt>
                <c:pt idx="165">
                  <c:v>1.82499999999998</c:v>
                </c:pt>
                <c:pt idx="166">
                  <c:v>1.8299999999999801</c:v>
                </c:pt>
                <c:pt idx="167">
                  <c:v>1.83499999999998</c:v>
                </c:pt>
                <c:pt idx="168">
                  <c:v>1.8399999999999801</c:v>
                </c:pt>
                <c:pt idx="169">
                  <c:v>1.84499999999998</c:v>
                </c:pt>
                <c:pt idx="170">
                  <c:v>1.8499999999999801</c:v>
                </c:pt>
                <c:pt idx="171">
                  <c:v>1.85499999999998</c:v>
                </c:pt>
                <c:pt idx="172">
                  <c:v>1.8599999999999799</c:v>
                </c:pt>
                <c:pt idx="173">
                  <c:v>1.86499999999998</c:v>
                </c:pt>
                <c:pt idx="174">
                  <c:v>1.8699999999999799</c:v>
                </c:pt>
                <c:pt idx="175">
                  <c:v>1.87499999999998</c:v>
                </c:pt>
                <c:pt idx="176">
                  <c:v>1.8799999999999799</c:v>
                </c:pt>
                <c:pt idx="177">
                  <c:v>1.88499999999998</c:v>
                </c:pt>
                <c:pt idx="178">
                  <c:v>1.8899999999999799</c:v>
                </c:pt>
                <c:pt idx="179">
                  <c:v>1.89499999999998</c:v>
                </c:pt>
                <c:pt idx="180">
                  <c:v>1.8999999999999799</c:v>
                </c:pt>
                <c:pt idx="181">
                  <c:v>1.90499999999998</c:v>
                </c:pt>
                <c:pt idx="182">
                  <c:v>1.9099999999999799</c:v>
                </c:pt>
                <c:pt idx="183">
                  <c:v>1.9149999999999801</c:v>
                </c:pt>
                <c:pt idx="184">
                  <c:v>1.9199999999999799</c:v>
                </c:pt>
                <c:pt idx="185">
                  <c:v>1.9249999999999801</c:v>
                </c:pt>
                <c:pt idx="186">
                  <c:v>1.92999999999998</c:v>
                </c:pt>
                <c:pt idx="187">
                  <c:v>1.9349999999999801</c:v>
                </c:pt>
                <c:pt idx="188">
                  <c:v>1.93999999999998</c:v>
                </c:pt>
                <c:pt idx="189">
                  <c:v>1.9449999999999801</c:v>
                </c:pt>
                <c:pt idx="190">
                  <c:v>1.94999999999998</c:v>
                </c:pt>
                <c:pt idx="191">
                  <c:v>1.9549999999999801</c:v>
                </c:pt>
                <c:pt idx="192">
                  <c:v>1.95999999999998</c:v>
                </c:pt>
                <c:pt idx="193">
                  <c:v>1.9649999999999801</c:v>
                </c:pt>
                <c:pt idx="194">
                  <c:v>1.96999999999998</c:v>
                </c:pt>
                <c:pt idx="195">
                  <c:v>1.9749999999999801</c:v>
                </c:pt>
                <c:pt idx="196">
                  <c:v>1.97999999999998</c:v>
                </c:pt>
                <c:pt idx="197">
                  <c:v>1.9849999999999799</c:v>
                </c:pt>
                <c:pt idx="198">
                  <c:v>1.98999999999998</c:v>
                </c:pt>
                <c:pt idx="199">
                  <c:v>1.9949999999999799</c:v>
                </c:pt>
                <c:pt idx="200">
                  <c:v>1.99999999999998</c:v>
                </c:pt>
              </c:numCache>
            </c:numRef>
          </c:xVal>
          <c:yVal>
            <c:numRef>
              <c:f>'ex TP p21'!$C$4:$C$204</c:f>
              <c:numCache>
                <c:formatCode>General</c:formatCode>
                <c:ptCount val="201"/>
                <c:pt idx="0">
                  <c:v>1</c:v>
                </c:pt>
                <c:pt idx="1">
                  <c:v>1.0100249999999997</c:v>
                </c:pt>
                <c:pt idx="2">
                  <c:v>1.0201</c:v>
                </c:pt>
                <c:pt idx="3">
                  <c:v>1.0302249999999997</c:v>
                </c:pt>
                <c:pt idx="4">
                  <c:v>1.0404</c:v>
                </c:pt>
                <c:pt idx="5">
                  <c:v>1.0506249999999999</c:v>
                </c:pt>
                <c:pt idx="6">
                  <c:v>1.0609</c:v>
                </c:pt>
                <c:pt idx="7">
                  <c:v>1.0712249999999999</c:v>
                </c:pt>
                <c:pt idx="8">
                  <c:v>1.0816000000000001</c:v>
                </c:pt>
                <c:pt idx="9">
                  <c:v>1.0920249999999998</c:v>
                </c:pt>
                <c:pt idx="10">
                  <c:v>1.1025</c:v>
                </c:pt>
                <c:pt idx="11">
                  <c:v>1.1130249999999999</c:v>
                </c:pt>
                <c:pt idx="12">
                  <c:v>1.1236000000000002</c:v>
                </c:pt>
                <c:pt idx="13">
                  <c:v>1.1342249999999998</c:v>
                </c:pt>
                <c:pt idx="14">
                  <c:v>1.1449</c:v>
                </c:pt>
                <c:pt idx="15">
                  <c:v>1.1556249999999999</c:v>
                </c:pt>
                <c:pt idx="16">
                  <c:v>1.1664000000000001</c:v>
                </c:pt>
                <c:pt idx="17">
                  <c:v>1.177225</c:v>
                </c:pt>
                <c:pt idx="18">
                  <c:v>1.1881000000000002</c:v>
                </c:pt>
                <c:pt idx="19">
                  <c:v>1.199025</c:v>
                </c:pt>
                <c:pt idx="20">
                  <c:v>1.2100000000000002</c:v>
                </c:pt>
                <c:pt idx="21">
                  <c:v>1.221025</c:v>
                </c:pt>
                <c:pt idx="22">
                  <c:v>1.2321000000000002</c:v>
                </c:pt>
                <c:pt idx="23">
                  <c:v>1.243225</c:v>
                </c:pt>
                <c:pt idx="24">
                  <c:v>1.2544000000000002</c:v>
                </c:pt>
                <c:pt idx="25">
                  <c:v>1.265625</c:v>
                </c:pt>
                <c:pt idx="26">
                  <c:v>1.2768999999999997</c:v>
                </c:pt>
                <c:pt idx="27">
                  <c:v>1.288225</c:v>
                </c:pt>
                <c:pt idx="28">
                  <c:v>1.2995999999999999</c:v>
                </c:pt>
                <c:pt idx="29">
                  <c:v>1.3110250000000001</c:v>
                </c:pt>
                <c:pt idx="30">
                  <c:v>1.3224999999999998</c:v>
                </c:pt>
                <c:pt idx="31">
                  <c:v>1.334025</c:v>
                </c:pt>
                <c:pt idx="32">
                  <c:v>1.3455999999999999</c:v>
                </c:pt>
                <c:pt idx="33">
                  <c:v>1.3572250000000001</c:v>
                </c:pt>
                <c:pt idx="34">
                  <c:v>1.3688999999999998</c:v>
                </c:pt>
                <c:pt idx="35">
                  <c:v>1.3806250000000002</c:v>
                </c:pt>
                <c:pt idx="36">
                  <c:v>1.3923999999999999</c:v>
                </c:pt>
                <c:pt idx="37">
                  <c:v>1.4042250000000001</c:v>
                </c:pt>
                <c:pt idx="38">
                  <c:v>1.4160999999999999</c:v>
                </c:pt>
                <c:pt idx="39">
                  <c:v>1.4280250000000001</c:v>
                </c:pt>
                <c:pt idx="40">
                  <c:v>1.44</c:v>
                </c:pt>
                <c:pt idx="41">
                  <c:v>1.4520250000000001</c:v>
                </c:pt>
                <c:pt idx="42">
                  <c:v>1.4641</c:v>
                </c:pt>
                <c:pt idx="43">
                  <c:v>1.4762249999999759</c:v>
                </c:pt>
                <c:pt idx="44">
                  <c:v>1.4883999999999999</c:v>
                </c:pt>
                <c:pt idx="45">
                  <c:v>1.5006249999999757</c:v>
                </c:pt>
                <c:pt idx="46">
                  <c:v>1.5128999999999999</c:v>
                </c:pt>
                <c:pt idx="47">
                  <c:v>1.5252249999999756</c:v>
                </c:pt>
                <c:pt idx="48">
                  <c:v>1.5375999999999752</c:v>
                </c:pt>
                <c:pt idx="49">
                  <c:v>1.5500249999999749</c:v>
                </c:pt>
                <c:pt idx="50">
                  <c:v>1.5625</c:v>
                </c:pt>
                <c:pt idx="51">
                  <c:v>1.5750249999999997</c:v>
                </c:pt>
                <c:pt idx="52">
                  <c:v>1.5875999999999748</c:v>
                </c:pt>
                <c:pt idx="53">
                  <c:v>1.6002249999999745</c:v>
                </c:pt>
                <c:pt idx="54">
                  <c:v>1.6128999999999747</c:v>
                </c:pt>
                <c:pt idx="55">
                  <c:v>1.6256249999999743</c:v>
                </c:pt>
                <c:pt idx="56">
                  <c:v>1.6383999999999745</c:v>
                </c:pt>
                <c:pt idx="57">
                  <c:v>1.6512249999999742</c:v>
                </c:pt>
                <c:pt idx="58">
                  <c:v>1.6640999999999744</c:v>
                </c:pt>
                <c:pt idx="59">
                  <c:v>1.677024999999974</c:v>
                </c:pt>
                <c:pt idx="60">
                  <c:v>1.6899999999999742</c:v>
                </c:pt>
                <c:pt idx="61">
                  <c:v>1.7030249999999738</c:v>
                </c:pt>
                <c:pt idx="62">
                  <c:v>1.716099999999974</c:v>
                </c:pt>
                <c:pt idx="63">
                  <c:v>1.7292249999999736</c:v>
                </c:pt>
                <c:pt idx="64">
                  <c:v>1.7423999999999737</c:v>
                </c:pt>
                <c:pt idx="65">
                  <c:v>1.7556249999999733</c:v>
                </c:pt>
                <c:pt idx="66">
                  <c:v>1.7688999999999737</c:v>
                </c:pt>
                <c:pt idx="67">
                  <c:v>1.7822249999999733</c:v>
                </c:pt>
                <c:pt idx="68">
                  <c:v>1.7955999999999734</c:v>
                </c:pt>
                <c:pt idx="69">
                  <c:v>1.809024999999973</c:v>
                </c:pt>
                <c:pt idx="70">
                  <c:v>1.8224999999999734</c:v>
                </c:pt>
                <c:pt idx="71">
                  <c:v>1.8360249999999729</c:v>
                </c:pt>
                <c:pt idx="72">
                  <c:v>1.849599999999973</c:v>
                </c:pt>
                <c:pt idx="73">
                  <c:v>1.8632249999999726</c:v>
                </c:pt>
                <c:pt idx="74">
                  <c:v>1.8768999999999723</c:v>
                </c:pt>
                <c:pt idx="75">
                  <c:v>1.8906249999999725</c:v>
                </c:pt>
                <c:pt idx="76">
                  <c:v>1.9043999999999721</c:v>
                </c:pt>
                <c:pt idx="77">
                  <c:v>1.9182249999999723</c:v>
                </c:pt>
                <c:pt idx="78">
                  <c:v>1.932099999999972</c:v>
                </c:pt>
                <c:pt idx="79">
                  <c:v>1.9460249999999721</c:v>
                </c:pt>
                <c:pt idx="80">
                  <c:v>1.9599999999999718</c:v>
                </c:pt>
                <c:pt idx="81">
                  <c:v>1.9740249999999719</c:v>
                </c:pt>
                <c:pt idx="82">
                  <c:v>1.9880999999999716</c:v>
                </c:pt>
                <c:pt idx="83">
                  <c:v>2.0022249999999717</c:v>
                </c:pt>
                <c:pt idx="84">
                  <c:v>2.0163999999999715</c:v>
                </c:pt>
                <c:pt idx="85">
                  <c:v>2.0306249999999717</c:v>
                </c:pt>
                <c:pt idx="86">
                  <c:v>2.0448999999999713</c:v>
                </c:pt>
                <c:pt idx="87">
                  <c:v>2.0592249999999717</c:v>
                </c:pt>
                <c:pt idx="88">
                  <c:v>2.073599999999971</c:v>
                </c:pt>
                <c:pt idx="89">
                  <c:v>2.0880249999999712</c:v>
                </c:pt>
                <c:pt idx="90">
                  <c:v>2.1024999999999707</c:v>
                </c:pt>
                <c:pt idx="91">
                  <c:v>2.1170249999999711</c:v>
                </c:pt>
                <c:pt idx="92">
                  <c:v>2.1315999999999709</c:v>
                </c:pt>
                <c:pt idx="93">
                  <c:v>2.146224999999971</c:v>
                </c:pt>
                <c:pt idx="94">
                  <c:v>2.1608999999999705</c:v>
                </c:pt>
                <c:pt idx="95">
                  <c:v>2.1756249999999708</c:v>
                </c:pt>
                <c:pt idx="96">
                  <c:v>2.1903999999999706</c:v>
                </c:pt>
                <c:pt idx="97">
                  <c:v>2.2052249999999707</c:v>
                </c:pt>
                <c:pt idx="98">
                  <c:v>2.2200999999999702</c:v>
                </c:pt>
                <c:pt idx="99">
                  <c:v>2.2350249999999696</c:v>
                </c:pt>
                <c:pt idx="100">
                  <c:v>2.2499999999999698</c:v>
                </c:pt>
                <c:pt idx="101">
                  <c:v>2.2650249999999694</c:v>
                </c:pt>
                <c:pt idx="102">
                  <c:v>2.2800999999999698</c:v>
                </c:pt>
                <c:pt idx="103">
                  <c:v>2.2952249999999692</c:v>
                </c:pt>
                <c:pt idx="104">
                  <c:v>2.3103999999999698</c:v>
                </c:pt>
                <c:pt idx="105">
                  <c:v>2.3256249999999694</c:v>
                </c:pt>
                <c:pt idx="106">
                  <c:v>2.3408999999999693</c:v>
                </c:pt>
                <c:pt idx="107">
                  <c:v>2.3562249999999691</c:v>
                </c:pt>
                <c:pt idx="108">
                  <c:v>2.3715999999999693</c:v>
                </c:pt>
                <c:pt idx="109">
                  <c:v>2.3870249999999689</c:v>
                </c:pt>
                <c:pt idx="110">
                  <c:v>2.4024999999999692</c:v>
                </c:pt>
                <c:pt idx="111">
                  <c:v>2.4180249999999686</c:v>
                </c:pt>
                <c:pt idx="112">
                  <c:v>2.4335999999999691</c:v>
                </c:pt>
                <c:pt idx="113">
                  <c:v>2.4492249999999687</c:v>
                </c:pt>
                <c:pt idx="114">
                  <c:v>2.464899999999969</c:v>
                </c:pt>
                <c:pt idx="115">
                  <c:v>2.4806249999999683</c:v>
                </c:pt>
                <c:pt idx="116">
                  <c:v>2.4963999999999689</c:v>
                </c:pt>
                <c:pt idx="117">
                  <c:v>2.5122249999999684</c:v>
                </c:pt>
                <c:pt idx="118">
                  <c:v>2.5280999999999683</c:v>
                </c:pt>
                <c:pt idx="119">
                  <c:v>2.544024999999968</c:v>
                </c:pt>
                <c:pt idx="120">
                  <c:v>2.5599999999999685</c:v>
                </c:pt>
                <c:pt idx="121">
                  <c:v>2.576024999999968</c:v>
                </c:pt>
                <c:pt idx="122">
                  <c:v>2.5920999999999683</c:v>
                </c:pt>
                <c:pt idx="123">
                  <c:v>2.6082249999999676</c:v>
                </c:pt>
                <c:pt idx="124">
                  <c:v>2.6243999999999672</c:v>
                </c:pt>
                <c:pt idx="125">
                  <c:v>2.6406249999999676</c:v>
                </c:pt>
                <c:pt idx="126">
                  <c:v>2.656899999999967</c:v>
                </c:pt>
                <c:pt idx="127">
                  <c:v>2.6732249999999675</c:v>
                </c:pt>
                <c:pt idx="128">
                  <c:v>2.6895999999999667</c:v>
                </c:pt>
                <c:pt idx="129">
                  <c:v>2.706024999999967</c:v>
                </c:pt>
                <c:pt idx="130">
                  <c:v>2.7224999999999668</c:v>
                </c:pt>
                <c:pt idx="131">
                  <c:v>2.739024999999967</c:v>
                </c:pt>
                <c:pt idx="132">
                  <c:v>2.7555999999999665</c:v>
                </c:pt>
                <c:pt idx="133">
                  <c:v>2.7722249999999669</c:v>
                </c:pt>
                <c:pt idx="134">
                  <c:v>2.7888999999999662</c:v>
                </c:pt>
                <c:pt idx="135">
                  <c:v>2.8056249999999667</c:v>
                </c:pt>
                <c:pt idx="136">
                  <c:v>2.8223999999999663</c:v>
                </c:pt>
                <c:pt idx="137">
                  <c:v>2.8392249999999328</c:v>
                </c:pt>
                <c:pt idx="138">
                  <c:v>2.8560999999999321</c:v>
                </c:pt>
                <c:pt idx="139">
                  <c:v>2.8730249999999327</c:v>
                </c:pt>
                <c:pt idx="140">
                  <c:v>2.8899999999999659</c:v>
                </c:pt>
                <c:pt idx="141">
                  <c:v>2.907024999999932</c:v>
                </c:pt>
                <c:pt idx="142">
                  <c:v>2.9240999999999318</c:v>
                </c:pt>
                <c:pt idx="143">
                  <c:v>2.9412249999999318</c:v>
                </c:pt>
                <c:pt idx="144">
                  <c:v>2.9583999999999655</c:v>
                </c:pt>
                <c:pt idx="145">
                  <c:v>2.9756249999999316</c:v>
                </c:pt>
                <c:pt idx="146">
                  <c:v>2.9928999999999308</c:v>
                </c:pt>
                <c:pt idx="147">
                  <c:v>3.0102249999999304</c:v>
                </c:pt>
                <c:pt idx="148">
                  <c:v>3.0275999999999303</c:v>
                </c:pt>
                <c:pt idx="149">
                  <c:v>3.0450249999999297</c:v>
                </c:pt>
                <c:pt idx="150">
                  <c:v>3.0624999999999298</c:v>
                </c:pt>
                <c:pt idx="151">
                  <c:v>3.0800249999999294</c:v>
                </c:pt>
                <c:pt idx="152">
                  <c:v>3.0975999999999297</c:v>
                </c:pt>
                <c:pt idx="153">
                  <c:v>3.1152249999999291</c:v>
                </c:pt>
                <c:pt idx="154">
                  <c:v>3.1328999999999292</c:v>
                </c:pt>
                <c:pt idx="155">
                  <c:v>3.1506249999999287</c:v>
                </c:pt>
                <c:pt idx="156">
                  <c:v>3.1683999999999291</c:v>
                </c:pt>
                <c:pt idx="157">
                  <c:v>3.1862249999999284</c:v>
                </c:pt>
                <c:pt idx="158">
                  <c:v>3.2040999999999284</c:v>
                </c:pt>
                <c:pt idx="159">
                  <c:v>3.222024999999928</c:v>
                </c:pt>
                <c:pt idx="160">
                  <c:v>3.2399999999999283</c:v>
                </c:pt>
                <c:pt idx="161">
                  <c:v>3.2580249999999276</c:v>
                </c:pt>
                <c:pt idx="162">
                  <c:v>3.2760999999999281</c:v>
                </c:pt>
                <c:pt idx="163">
                  <c:v>3.2942249999999271</c:v>
                </c:pt>
                <c:pt idx="164">
                  <c:v>3.3123999999999274</c:v>
                </c:pt>
                <c:pt idx="165">
                  <c:v>3.3306249999999271</c:v>
                </c:pt>
                <c:pt idx="166">
                  <c:v>3.3488999999999272</c:v>
                </c:pt>
                <c:pt idx="167">
                  <c:v>3.3672249999999266</c:v>
                </c:pt>
                <c:pt idx="168">
                  <c:v>3.3855999999999269</c:v>
                </c:pt>
                <c:pt idx="169">
                  <c:v>3.4040249999999261</c:v>
                </c:pt>
                <c:pt idx="170">
                  <c:v>3.4224999999999266</c:v>
                </c:pt>
                <c:pt idx="171">
                  <c:v>3.4410249999999256</c:v>
                </c:pt>
                <c:pt idx="172">
                  <c:v>3.4595999999999254</c:v>
                </c:pt>
                <c:pt idx="173">
                  <c:v>3.4782249999999255</c:v>
                </c:pt>
                <c:pt idx="174">
                  <c:v>3.4968999999999246</c:v>
                </c:pt>
                <c:pt idx="175">
                  <c:v>3.5156249999999249</c:v>
                </c:pt>
                <c:pt idx="176">
                  <c:v>3.5343999999999243</c:v>
                </c:pt>
                <c:pt idx="177">
                  <c:v>3.5532249999999248</c:v>
                </c:pt>
                <c:pt idx="178">
                  <c:v>3.5720999999999239</c:v>
                </c:pt>
                <c:pt idx="179">
                  <c:v>3.5910249999999242</c:v>
                </c:pt>
                <c:pt idx="180">
                  <c:v>3.6099999999999239</c:v>
                </c:pt>
                <c:pt idx="181">
                  <c:v>3.629024999999924</c:v>
                </c:pt>
                <c:pt idx="182">
                  <c:v>3.6480999999999235</c:v>
                </c:pt>
                <c:pt idx="183">
                  <c:v>3.6672249999999238</c:v>
                </c:pt>
                <c:pt idx="184">
                  <c:v>3.6863999999999231</c:v>
                </c:pt>
                <c:pt idx="185">
                  <c:v>3.7056249999999231</c:v>
                </c:pt>
                <c:pt idx="186">
                  <c:v>3.7248999999999226</c:v>
                </c:pt>
                <c:pt idx="187">
                  <c:v>3.7442249999999229</c:v>
                </c:pt>
                <c:pt idx="188">
                  <c:v>3.7635999999999221</c:v>
                </c:pt>
                <c:pt idx="189">
                  <c:v>3.7830249999999226</c:v>
                </c:pt>
                <c:pt idx="190">
                  <c:v>3.8024999999999221</c:v>
                </c:pt>
                <c:pt idx="191">
                  <c:v>3.8220249999999223</c:v>
                </c:pt>
                <c:pt idx="192">
                  <c:v>3.8415999999999215</c:v>
                </c:pt>
                <c:pt idx="193">
                  <c:v>3.861224999999922</c:v>
                </c:pt>
                <c:pt idx="194">
                  <c:v>3.880899999999921</c:v>
                </c:pt>
                <c:pt idx="195">
                  <c:v>3.9006249999999216</c:v>
                </c:pt>
                <c:pt idx="196">
                  <c:v>3.9203999999999208</c:v>
                </c:pt>
                <c:pt idx="197">
                  <c:v>3.9402249999999204</c:v>
                </c:pt>
                <c:pt idx="198">
                  <c:v>3.9600999999999202</c:v>
                </c:pt>
                <c:pt idx="199">
                  <c:v>3.98002499999992</c:v>
                </c:pt>
                <c:pt idx="200">
                  <c:v>3.9999999999999201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C9-4B30-B771-E9E2376D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128687"/>
        <c:axId val="1377119119"/>
      </c:scatterChart>
      <c:valAx>
        <c:axId val="1377128687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119119"/>
        <c:crosses val="autoZero"/>
        <c:crossBetween val="midCat"/>
      </c:valAx>
      <c:valAx>
        <c:axId val="137711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128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TP p 23 et 25'!$B$4:$B$14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'Ex TP p 23 et 25'!$C$4:$C$14</c:f>
              <c:numCache>
                <c:formatCode>General</c:formatCode>
                <c:ptCount val="11"/>
                <c:pt idx="0">
                  <c:v>1</c:v>
                </c:pt>
                <c:pt idx="1">
                  <c:v>1.2100000000000002</c:v>
                </c:pt>
                <c:pt idx="2">
                  <c:v>1.44</c:v>
                </c:pt>
                <c:pt idx="3">
                  <c:v>1.6900000000000002</c:v>
                </c:pt>
                <c:pt idx="4">
                  <c:v>1.9599999999999997</c:v>
                </c:pt>
                <c:pt idx="5">
                  <c:v>2.25</c:v>
                </c:pt>
                <c:pt idx="6">
                  <c:v>2.5600000000000005</c:v>
                </c:pt>
                <c:pt idx="7">
                  <c:v>2.8899999999999997</c:v>
                </c:pt>
                <c:pt idx="8">
                  <c:v>3.24</c:v>
                </c:pt>
                <c:pt idx="9">
                  <c:v>3.61</c:v>
                </c:pt>
                <c:pt idx="1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79-4EE4-BBEC-4F3F9FA6F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792527"/>
        <c:axId val="705787535"/>
      </c:scatterChart>
      <c:valAx>
        <c:axId val="705792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787535"/>
        <c:crosses val="autoZero"/>
        <c:crossBetween val="midCat"/>
      </c:valAx>
      <c:valAx>
        <c:axId val="70578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792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ex1 TP p26'!$D$3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ex1 TP p26'!$C$4:$C$14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' ex1 TP p26'!$D$4:$D$14</c:f>
              <c:numCache>
                <c:formatCode>General</c:formatCode>
                <c:ptCount val="11"/>
                <c:pt idx="0">
                  <c:v>1</c:v>
                </c:pt>
                <c:pt idx="1">
                  <c:v>0.90909090909090906</c:v>
                </c:pt>
                <c:pt idx="2">
                  <c:v>0.83333333333333337</c:v>
                </c:pt>
                <c:pt idx="3">
                  <c:v>0.76923076923076916</c:v>
                </c:pt>
                <c:pt idx="4">
                  <c:v>0.7142857142857143</c:v>
                </c:pt>
                <c:pt idx="5">
                  <c:v>0.66666666666666663</c:v>
                </c:pt>
                <c:pt idx="6">
                  <c:v>0.625</c:v>
                </c:pt>
                <c:pt idx="7">
                  <c:v>0.58823529411764708</c:v>
                </c:pt>
                <c:pt idx="8">
                  <c:v>0.55555555555555558</c:v>
                </c:pt>
                <c:pt idx="9">
                  <c:v>0.52631578947368418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44-4944-B330-B8B9338B1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757296"/>
        <c:axId val="1376761872"/>
      </c:scatterChart>
      <c:valAx>
        <c:axId val="137675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6761872"/>
        <c:crosses val="autoZero"/>
        <c:crossBetween val="midCat"/>
      </c:valAx>
      <c:valAx>
        <c:axId val="137676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675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ex1 TP p26'!$C$17:$C$67</c:f>
              <c:numCache>
                <c:formatCode>General</c:formatCode>
                <c:ptCount val="51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1.06</c:v>
                </c:pt>
                <c:pt idx="4">
                  <c:v>1.08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1.1400000000000001</c:v>
                </c:pt>
                <c:pt idx="8">
                  <c:v>1.1599999999999999</c:v>
                </c:pt>
                <c:pt idx="9">
                  <c:v>1.18</c:v>
                </c:pt>
                <c:pt idx="10">
                  <c:v>1.2</c:v>
                </c:pt>
                <c:pt idx="11">
                  <c:v>1.22</c:v>
                </c:pt>
                <c:pt idx="12">
                  <c:v>1.24</c:v>
                </c:pt>
                <c:pt idx="13">
                  <c:v>1.26</c:v>
                </c:pt>
                <c:pt idx="14">
                  <c:v>1.28</c:v>
                </c:pt>
                <c:pt idx="15">
                  <c:v>1.3</c:v>
                </c:pt>
                <c:pt idx="16">
                  <c:v>1.32</c:v>
                </c:pt>
                <c:pt idx="17">
                  <c:v>1.34</c:v>
                </c:pt>
                <c:pt idx="18">
                  <c:v>1.3599999999999999</c:v>
                </c:pt>
                <c:pt idx="19">
                  <c:v>1.38</c:v>
                </c:pt>
                <c:pt idx="20">
                  <c:v>1.4</c:v>
                </c:pt>
                <c:pt idx="21">
                  <c:v>1.42</c:v>
                </c:pt>
                <c:pt idx="22">
                  <c:v>1.44</c:v>
                </c:pt>
                <c:pt idx="23">
                  <c:v>1.46</c:v>
                </c:pt>
                <c:pt idx="24">
                  <c:v>1.48</c:v>
                </c:pt>
                <c:pt idx="25">
                  <c:v>1.5</c:v>
                </c:pt>
                <c:pt idx="26">
                  <c:v>1.52</c:v>
                </c:pt>
                <c:pt idx="27">
                  <c:v>1.54</c:v>
                </c:pt>
                <c:pt idx="28">
                  <c:v>1.56</c:v>
                </c:pt>
                <c:pt idx="29">
                  <c:v>1.58</c:v>
                </c:pt>
                <c:pt idx="30">
                  <c:v>1.6</c:v>
                </c:pt>
                <c:pt idx="31">
                  <c:v>1.62</c:v>
                </c:pt>
                <c:pt idx="32">
                  <c:v>1.6400000000000001</c:v>
                </c:pt>
                <c:pt idx="33">
                  <c:v>1.6600000000000001</c:v>
                </c:pt>
                <c:pt idx="34">
                  <c:v>1.6800000000000002</c:v>
                </c:pt>
                <c:pt idx="35">
                  <c:v>1.7000000000000002</c:v>
                </c:pt>
                <c:pt idx="36">
                  <c:v>1.72</c:v>
                </c:pt>
                <c:pt idx="37">
                  <c:v>1.74</c:v>
                </c:pt>
                <c:pt idx="38">
                  <c:v>1.76</c:v>
                </c:pt>
                <c:pt idx="39">
                  <c:v>1.78</c:v>
                </c:pt>
                <c:pt idx="40">
                  <c:v>1.8</c:v>
                </c:pt>
                <c:pt idx="41">
                  <c:v>1.82</c:v>
                </c:pt>
                <c:pt idx="42">
                  <c:v>1.8399999999999999</c:v>
                </c:pt>
                <c:pt idx="43">
                  <c:v>1.8599999999999999</c:v>
                </c:pt>
                <c:pt idx="44">
                  <c:v>1.88</c:v>
                </c:pt>
                <c:pt idx="45">
                  <c:v>1.9</c:v>
                </c:pt>
                <c:pt idx="46">
                  <c:v>1.92</c:v>
                </c:pt>
                <c:pt idx="47">
                  <c:v>1.94</c:v>
                </c:pt>
                <c:pt idx="48">
                  <c:v>1.96</c:v>
                </c:pt>
                <c:pt idx="49">
                  <c:v>1.98</c:v>
                </c:pt>
                <c:pt idx="50">
                  <c:v>2</c:v>
                </c:pt>
              </c:numCache>
            </c:numRef>
          </c:xVal>
          <c:yVal>
            <c:numRef>
              <c:f>' ex1 TP p26'!$D$17:$D$67</c:f>
              <c:numCache>
                <c:formatCode>General</c:formatCode>
                <c:ptCount val="51"/>
                <c:pt idx="0">
                  <c:v>1</c:v>
                </c:pt>
                <c:pt idx="1">
                  <c:v>0.98039215686274506</c:v>
                </c:pt>
                <c:pt idx="2">
                  <c:v>0.96153846153846145</c:v>
                </c:pt>
                <c:pt idx="3">
                  <c:v>0.94339622641509424</c:v>
                </c:pt>
                <c:pt idx="4">
                  <c:v>0.92592592592592582</c:v>
                </c:pt>
                <c:pt idx="5">
                  <c:v>0.90909090909090906</c:v>
                </c:pt>
                <c:pt idx="6">
                  <c:v>0.89285714285714279</c:v>
                </c:pt>
                <c:pt idx="7">
                  <c:v>0.8771929824561403</c:v>
                </c:pt>
                <c:pt idx="8">
                  <c:v>0.86206896551724144</c:v>
                </c:pt>
                <c:pt idx="9">
                  <c:v>0.84745762711864414</c:v>
                </c:pt>
                <c:pt idx="10">
                  <c:v>0.83333333333333337</c:v>
                </c:pt>
                <c:pt idx="11">
                  <c:v>0.81967213114754101</c:v>
                </c:pt>
                <c:pt idx="12">
                  <c:v>0.80645161290322587</c:v>
                </c:pt>
                <c:pt idx="13">
                  <c:v>0.79365079365079361</c:v>
                </c:pt>
                <c:pt idx="14">
                  <c:v>0.78125</c:v>
                </c:pt>
                <c:pt idx="15">
                  <c:v>0.76923076923076916</c:v>
                </c:pt>
                <c:pt idx="16">
                  <c:v>0.75757575757575757</c:v>
                </c:pt>
                <c:pt idx="17">
                  <c:v>0.74626865671641784</c:v>
                </c:pt>
                <c:pt idx="18">
                  <c:v>0.73529411764705888</c:v>
                </c:pt>
                <c:pt idx="19">
                  <c:v>0.7246376811594204</c:v>
                </c:pt>
                <c:pt idx="20">
                  <c:v>0.7142857142857143</c:v>
                </c:pt>
                <c:pt idx="21">
                  <c:v>0.70422535211267612</c:v>
                </c:pt>
                <c:pt idx="22">
                  <c:v>0.69444444444444442</c:v>
                </c:pt>
                <c:pt idx="23">
                  <c:v>0.68493150684931503</c:v>
                </c:pt>
                <c:pt idx="24">
                  <c:v>0.67567567567567566</c:v>
                </c:pt>
                <c:pt idx="25">
                  <c:v>0.66666666666666663</c:v>
                </c:pt>
                <c:pt idx="26">
                  <c:v>0.65789473684210531</c:v>
                </c:pt>
                <c:pt idx="27">
                  <c:v>0.64935064935064934</c:v>
                </c:pt>
                <c:pt idx="28">
                  <c:v>0.64102564102564097</c:v>
                </c:pt>
                <c:pt idx="29">
                  <c:v>0.63291139240506322</c:v>
                </c:pt>
                <c:pt idx="30">
                  <c:v>0.625</c:v>
                </c:pt>
                <c:pt idx="31">
                  <c:v>0.61728395061728392</c:v>
                </c:pt>
                <c:pt idx="32">
                  <c:v>0.6097560975609756</c:v>
                </c:pt>
                <c:pt idx="33">
                  <c:v>0.60240963855421681</c:v>
                </c:pt>
                <c:pt idx="34">
                  <c:v>0.59523809523809523</c:v>
                </c:pt>
                <c:pt idx="35">
                  <c:v>0.58823529411764697</c:v>
                </c:pt>
                <c:pt idx="36">
                  <c:v>0.58139534883720934</c:v>
                </c:pt>
                <c:pt idx="37">
                  <c:v>0.57471264367816088</c:v>
                </c:pt>
                <c:pt idx="38">
                  <c:v>0.56818181818181823</c:v>
                </c:pt>
                <c:pt idx="39">
                  <c:v>0.5617977528089888</c:v>
                </c:pt>
                <c:pt idx="40">
                  <c:v>0.55555555555555558</c:v>
                </c:pt>
                <c:pt idx="41">
                  <c:v>0.54945054945054939</c:v>
                </c:pt>
                <c:pt idx="42">
                  <c:v>0.5434782608695653</c:v>
                </c:pt>
                <c:pt idx="43">
                  <c:v>0.53763440860215062</c:v>
                </c:pt>
                <c:pt idx="44">
                  <c:v>0.53191489361702127</c:v>
                </c:pt>
                <c:pt idx="45">
                  <c:v>0.52631578947368418</c:v>
                </c:pt>
                <c:pt idx="46">
                  <c:v>0.52083333333333337</c:v>
                </c:pt>
                <c:pt idx="47">
                  <c:v>0.51546391752577325</c:v>
                </c:pt>
                <c:pt idx="48">
                  <c:v>0.51020408163265307</c:v>
                </c:pt>
                <c:pt idx="49">
                  <c:v>0.50505050505050508</c:v>
                </c:pt>
                <c:pt idx="5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C2-47E3-9F7D-92BA752BF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691120"/>
        <c:axId val="1105686128"/>
      </c:scatterChart>
      <c:valAx>
        <c:axId val="110569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686128"/>
        <c:crosses val="autoZero"/>
        <c:crossBetween val="midCat"/>
      </c:valAx>
      <c:valAx>
        <c:axId val="110568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69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'ex2 P27'!$C$5:$C$105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'ex2 P27'!$D$5:$D$105</c:f>
              <c:numCache>
                <c:formatCode>General</c:formatCode>
                <c:ptCount val="101"/>
                <c:pt idx="0">
                  <c:v>-0.19</c:v>
                </c:pt>
                <c:pt idx="1">
                  <c:v>-0.112</c:v>
                </c:pt>
                <c:pt idx="2">
                  <c:v>-2.9000000000000001E-2</c:v>
                </c:pt>
                <c:pt idx="3">
                  <c:v>3.6999999999999998E-2</c:v>
                </c:pt>
                <c:pt idx="4">
                  <c:v>0.12</c:v>
                </c:pt>
                <c:pt idx="5">
                  <c:v>0.19500000000000001</c:v>
                </c:pt>
                <c:pt idx="6">
                  <c:v>0.28100000000000003</c:v>
                </c:pt>
                <c:pt idx="7">
                  <c:v>0.36099999999999999</c:v>
                </c:pt>
                <c:pt idx="8">
                  <c:v>0.44400000000000001</c:v>
                </c:pt>
                <c:pt idx="9">
                  <c:v>0.52200000000000002</c:v>
                </c:pt>
                <c:pt idx="10">
                  <c:v>0.60299999999999998</c:v>
                </c:pt>
                <c:pt idx="11">
                  <c:v>0.69099999999999995</c:v>
                </c:pt>
                <c:pt idx="12">
                  <c:v>0.77400000000000002</c:v>
                </c:pt>
                <c:pt idx="13">
                  <c:v>0.85399999999999998</c:v>
                </c:pt>
                <c:pt idx="14">
                  <c:v>0.92800000000000005</c:v>
                </c:pt>
                <c:pt idx="15">
                  <c:v>0.996</c:v>
                </c:pt>
                <c:pt idx="16">
                  <c:v>1.0569999999999999</c:v>
                </c:pt>
                <c:pt idx="17">
                  <c:v>1.111</c:v>
                </c:pt>
                <c:pt idx="18">
                  <c:v>1.165</c:v>
                </c:pt>
                <c:pt idx="19">
                  <c:v>1.226</c:v>
                </c:pt>
                <c:pt idx="20">
                  <c:v>1.2769999999999999</c:v>
                </c:pt>
                <c:pt idx="21">
                  <c:v>1.3160000000000001</c:v>
                </c:pt>
                <c:pt idx="22">
                  <c:v>1.345</c:v>
                </c:pt>
                <c:pt idx="23">
                  <c:v>1.37</c:v>
                </c:pt>
                <c:pt idx="24">
                  <c:v>1.3819999999999999</c:v>
                </c:pt>
                <c:pt idx="25">
                  <c:v>1.389</c:v>
                </c:pt>
                <c:pt idx="26">
                  <c:v>1.3959999999999999</c:v>
                </c:pt>
                <c:pt idx="27">
                  <c:v>1.401</c:v>
                </c:pt>
                <c:pt idx="28">
                  <c:v>1.4059999999999999</c:v>
                </c:pt>
                <c:pt idx="29">
                  <c:v>1.411</c:v>
                </c:pt>
                <c:pt idx="30">
                  <c:v>1.4139999999999999</c:v>
                </c:pt>
                <c:pt idx="31">
                  <c:v>1.4159999999999999</c:v>
                </c:pt>
                <c:pt idx="32">
                  <c:v>1.4159999999999999</c:v>
                </c:pt>
                <c:pt idx="33">
                  <c:v>1.411</c:v>
                </c:pt>
                <c:pt idx="34">
                  <c:v>1.4059999999999999</c:v>
                </c:pt>
                <c:pt idx="35">
                  <c:v>1.389</c:v>
                </c:pt>
                <c:pt idx="36">
                  <c:v>1.3380000000000001</c:v>
                </c:pt>
                <c:pt idx="37">
                  <c:v>1.2669999999999999</c:v>
                </c:pt>
                <c:pt idx="38">
                  <c:v>1.1890000000000001</c:v>
                </c:pt>
                <c:pt idx="39">
                  <c:v>1.1080000000000001</c:v>
                </c:pt>
                <c:pt idx="40">
                  <c:v>1.0349999999999999</c:v>
                </c:pt>
                <c:pt idx="41">
                  <c:v>0.95899999999999996</c:v>
                </c:pt>
                <c:pt idx="42">
                  <c:v>0.879</c:v>
                </c:pt>
                <c:pt idx="43">
                  <c:v>0.79600000000000004</c:v>
                </c:pt>
                <c:pt idx="44">
                  <c:v>0.70799999999999996</c:v>
                </c:pt>
                <c:pt idx="45">
                  <c:v>0.61799999999999999</c:v>
                </c:pt>
                <c:pt idx="46">
                  <c:v>0.52500000000000002</c:v>
                </c:pt>
                <c:pt idx="47">
                  <c:v>0.432</c:v>
                </c:pt>
                <c:pt idx="48">
                  <c:v>0.34699999999999998</c:v>
                </c:pt>
                <c:pt idx="49">
                  <c:v>0.26600000000000001</c:v>
                </c:pt>
                <c:pt idx="50">
                  <c:v>0.188</c:v>
                </c:pt>
                <c:pt idx="51">
                  <c:v>0.11</c:v>
                </c:pt>
                <c:pt idx="52">
                  <c:v>2.7E-2</c:v>
                </c:pt>
                <c:pt idx="53">
                  <c:v>-4.2000000000000003E-2</c:v>
                </c:pt>
                <c:pt idx="54">
                  <c:v>-0.125</c:v>
                </c:pt>
                <c:pt idx="55">
                  <c:v>-0.19800000000000001</c:v>
                </c:pt>
                <c:pt idx="56">
                  <c:v>-0.28299999999999997</c:v>
                </c:pt>
                <c:pt idx="57">
                  <c:v>-0.36399999999999999</c:v>
                </c:pt>
                <c:pt idx="58">
                  <c:v>-0.44400000000000001</c:v>
                </c:pt>
                <c:pt idx="59">
                  <c:v>-0.52200000000000002</c:v>
                </c:pt>
                <c:pt idx="60">
                  <c:v>-0.60499999999999998</c:v>
                </c:pt>
                <c:pt idx="61">
                  <c:v>-0.69099999999999995</c:v>
                </c:pt>
                <c:pt idx="62">
                  <c:v>-0.77600000000000002</c:v>
                </c:pt>
                <c:pt idx="63">
                  <c:v>-0.85699999999999998</c:v>
                </c:pt>
                <c:pt idx="64">
                  <c:v>-0.92800000000000005</c:v>
                </c:pt>
                <c:pt idx="65">
                  <c:v>-0.996</c:v>
                </c:pt>
                <c:pt idx="66">
                  <c:v>-1.0569999999999999</c:v>
                </c:pt>
                <c:pt idx="67">
                  <c:v>-1.113</c:v>
                </c:pt>
                <c:pt idx="68">
                  <c:v>-1.167</c:v>
                </c:pt>
                <c:pt idx="69">
                  <c:v>-1.228</c:v>
                </c:pt>
                <c:pt idx="70">
                  <c:v>-1.2769999999999999</c:v>
                </c:pt>
                <c:pt idx="71">
                  <c:v>-1.3160000000000001</c:v>
                </c:pt>
                <c:pt idx="72">
                  <c:v>-1.345</c:v>
                </c:pt>
                <c:pt idx="73">
                  <c:v>-1.37</c:v>
                </c:pt>
                <c:pt idx="74">
                  <c:v>-1.3819999999999999</c:v>
                </c:pt>
                <c:pt idx="75">
                  <c:v>-1.389</c:v>
                </c:pt>
                <c:pt idx="76">
                  <c:v>-1.3959999999999999</c:v>
                </c:pt>
                <c:pt idx="77">
                  <c:v>-1.401</c:v>
                </c:pt>
                <c:pt idx="78">
                  <c:v>-1.409</c:v>
                </c:pt>
                <c:pt idx="79">
                  <c:v>-1.411</c:v>
                </c:pt>
                <c:pt idx="80">
                  <c:v>-1.4139999999999999</c:v>
                </c:pt>
                <c:pt idx="81">
                  <c:v>-1.4139999999999999</c:v>
                </c:pt>
                <c:pt idx="82">
                  <c:v>-1.4139999999999999</c:v>
                </c:pt>
                <c:pt idx="83">
                  <c:v>-1.411</c:v>
                </c:pt>
                <c:pt idx="84">
                  <c:v>-1.4059999999999999</c:v>
                </c:pt>
                <c:pt idx="85">
                  <c:v>-1.389</c:v>
                </c:pt>
                <c:pt idx="86">
                  <c:v>-1.335</c:v>
                </c:pt>
                <c:pt idx="87">
                  <c:v>-1.262</c:v>
                </c:pt>
                <c:pt idx="88">
                  <c:v>-1.1819999999999999</c:v>
                </c:pt>
                <c:pt idx="89">
                  <c:v>-1.1060000000000001</c:v>
                </c:pt>
                <c:pt idx="90">
                  <c:v>-1.03</c:v>
                </c:pt>
                <c:pt idx="91">
                  <c:v>-0.95699999999999996</c:v>
                </c:pt>
                <c:pt idx="92">
                  <c:v>-0.88100000000000001</c:v>
                </c:pt>
                <c:pt idx="93">
                  <c:v>-0.79800000000000004</c:v>
                </c:pt>
                <c:pt idx="94">
                  <c:v>-0.71</c:v>
                </c:pt>
                <c:pt idx="95">
                  <c:v>-0.61799999999999999</c:v>
                </c:pt>
                <c:pt idx="96">
                  <c:v>-0.52200000000000002</c:v>
                </c:pt>
                <c:pt idx="97">
                  <c:v>-0.432</c:v>
                </c:pt>
                <c:pt idx="98">
                  <c:v>-0.34699999999999998</c:v>
                </c:pt>
                <c:pt idx="99">
                  <c:v>-0.26400000000000001</c:v>
                </c:pt>
                <c:pt idx="100">
                  <c:v>-0.186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9-4ADD-BB05-1323E0D43B0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'ex2 P27'!$C$5:$C$105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'ex2 P27'!$E$5:$E$105</c:f>
              <c:numCache>
                <c:formatCode>General</c:formatCode>
                <c:ptCount val="101"/>
                <c:pt idx="0">
                  <c:v>-0.77100000000000002</c:v>
                </c:pt>
                <c:pt idx="1">
                  <c:v>-0.79100000000000004</c:v>
                </c:pt>
                <c:pt idx="2">
                  <c:v>-0.79800000000000004</c:v>
                </c:pt>
                <c:pt idx="3">
                  <c:v>-0.79300000000000004</c:v>
                </c:pt>
                <c:pt idx="4">
                  <c:v>-0.77400000000000002</c:v>
                </c:pt>
                <c:pt idx="5">
                  <c:v>-0.74</c:v>
                </c:pt>
                <c:pt idx="6">
                  <c:v>-0.68799999999999994</c:v>
                </c:pt>
                <c:pt idx="7">
                  <c:v>-0.627</c:v>
                </c:pt>
                <c:pt idx="8">
                  <c:v>-0.55900000000000005</c:v>
                </c:pt>
                <c:pt idx="9">
                  <c:v>-0.48599999999999999</c:v>
                </c:pt>
                <c:pt idx="10">
                  <c:v>-0.41</c:v>
                </c:pt>
                <c:pt idx="11">
                  <c:v>-0.33900000000000002</c:v>
                </c:pt>
                <c:pt idx="12">
                  <c:v>-0.27100000000000002</c:v>
                </c:pt>
                <c:pt idx="13">
                  <c:v>-0.20799999999999999</c:v>
                </c:pt>
                <c:pt idx="14">
                  <c:v>-0.14899999999999999</c:v>
                </c:pt>
                <c:pt idx="15">
                  <c:v>-9.5000000000000001E-2</c:v>
                </c:pt>
                <c:pt idx="16">
                  <c:v>-5.0999999999999997E-2</c:v>
                </c:pt>
                <c:pt idx="17">
                  <c:v>-1.2E-2</c:v>
                </c:pt>
                <c:pt idx="18">
                  <c:v>0.02</c:v>
                </c:pt>
                <c:pt idx="19">
                  <c:v>4.5999999999999999E-2</c:v>
                </c:pt>
                <c:pt idx="20">
                  <c:v>6.3E-2</c:v>
                </c:pt>
                <c:pt idx="21">
                  <c:v>8.1000000000000003E-2</c:v>
                </c:pt>
                <c:pt idx="22">
                  <c:v>9.8000000000000004E-2</c:v>
                </c:pt>
                <c:pt idx="23">
                  <c:v>0.105</c:v>
                </c:pt>
                <c:pt idx="24">
                  <c:v>0.115</c:v>
                </c:pt>
                <c:pt idx="25">
                  <c:v>0.122</c:v>
                </c:pt>
                <c:pt idx="26">
                  <c:v>0.127</c:v>
                </c:pt>
                <c:pt idx="27">
                  <c:v>0.13200000000000001</c:v>
                </c:pt>
                <c:pt idx="28">
                  <c:v>0.13700000000000001</c:v>
                </c:pt>
                <c:pt idx="29">
                  <c:v>0.14399999999999999</c:v>
                </c:pt>
                <c:pt idx="30">
                  <c:v>0.151</c:v>
                </c:pt>
                <c:pt idx="31">
                  <c:v>0.156</c:v>
                </c:pt>
                <c:pt idx="32">
                  <c:v>0.16600000000000001</c:v>
                </c:pt>
                <c:pt idx="33">
                  <c:v>0.17599999999999999</c:v>
                </c:pt>
                <c:pt idx="34">
                  <c:v>0.186</c:v>
                </c:pt>
                <c:pt idx="35">
                  <c:v>0.2</c:v>
                </c:pt>
                <c:pt idx="36">
                  <c:v>0.217</c:v>
                </c:pt>
                <c:pt idx="37">
                  <c:v>0.23899999999999999</c:v>
                </c:pt>
                <c:pt idx="38">
                  <c:v>0.26100000000000001</c:v>
                </c:pt>
                <c:pt idx="39">
                  <c:v>0.28799999999999998</c:v>
                </c:pt>
                <c:pt idx="40">
                  <c:v>0.315</c:v>
                </c:pt>
                <c:pt idx="41">
                  <c:v>0.35399999999999998</c:v>
                </c:pt>
                <c:pt idx="42">
                  <c:v>0.39600000000000002</c:v>
                </c:pt>
                <c:pt idx="43">
                  <c:v>0.44400000000000001</c:v>
                </c:pt>
                <c:pt idx="44">
                  <c:v>0.498</c:v>
                </c:pt>
                <c:pt idx="45">
                  <c:v>0.55400000000000005</c:v>
                </c:pt>
                <c:pt idx="46">
                  <c:v>0.61</c:v>
                </c:pt>
                <c:pt idx="47">
                  <c:v>0.66400000000000003</c:v>
                </c:pt>
                <c:pt idx="48">
                  <c:v>0.70799999999999996</c:v>
                </c:pt>
                <c:pt idx="49">
                  <c:v>0.745</c:v>
                </c:pt>
                <c:pt idx="50">
                  <c:v>0.77400000000000002</c:v>
                </c:pt>
                <c:pt idx="51">
                  <c:v>0.79100000000000004</c:v>
                </c:pt>
                <c:pt idx="52">
                  <c:v>0.79800000000000004</c:v>
                </c:pt>
                <c:pt idx="53">
                  <c:v>0.79300000000000004</c:v>
                </c:pt>
                <c:pt idx="54">
                  <c:v>0.77100000000000002</c:v>
                </c:pt>
                <c:pt idx="55">
                  <c:v>0.74</c:v>
                </c:pt>
                <c:pt idx="56">
                  <c:v>0.68799999999999994</c:v>
                </c:pt>
                <c:pt idx="57">
                  <c:v>0.625</c:v>
                </c:pt>
                <c:pt idx="58">
                  <c:v>0.55700000000000005</c:v>
                </c:pt>
                <c:pt idx="59">
                  <c:v>0.48599999999999999</c:v>
                </c:pt>
                <c:pt idx="60">
                  <c:v>0.41299999999999998</c:v>
                </c:pt>
                <c:pt idx="61">
                  <c:v>0.34200000000000003</c:v>
                </c:pt>
                <c:pt idx="62">
                  <c:v>0.27600000000000002</c:v>
                </c:pt>
                <c:pt idx="63">
                  <c:v>0.20799999999999999</c:v>
                </c:pt>
                <c:pt idx="64">
                  <c:v>0.14899999999999999</c:v>
                </c:pt>
                <c:pt idx="65">
                  <c:v>9.8000000000000004E-2</c:v>
                </c:pt>
                <c:pt idx="66">
                  <c:v>5.0999999999999997E-2</c:v>
                </c:pt>
                <c:pt idx="67">
                  <c:v>1.4999999999999999E-2</c:v>
                </c:pt>
                <c:pt idx="68">
                  <c:v>-0.02</c:v>
                </c:pt>
                <c:pt idx="69">
                  <c:v>-4.3999999999999997E-2</c:v>
                </c:pt>
                <c:pt idx="70">
                  <c:v>-6.6000000000000003E-2</c:v>
                </c:pt>
                <c:pt idx="71">
                  <c:v>-8.3000000000000004E-2</c:v>
                </c:pt>
                <c:pt idx="72">
                  <c:v>-9.5000000000000001E-2</c:v>
                </c:pt>
                <c:pt idx="73">
                  <c:v>-0.107</c:v>
                </c:pt>
                <c:pt idx="74">
                  <c:v>-0.115</c:v>
                </c:pt>
                <c:pt idx="75">
                  <c:v>-0.122</c:v>
                </c:pt>
                <c:pt idx="76">
                  <c:v>-0.127</c:v>
                </c:pt>
                <c:pt idx="77">
                  <c:v>-0.13200000000000001</c:v>
                </c:pt>
                <c:pt idx="78">
                  <c:v>-0.13900000000000001</c:v>
                </c:pt>
                <c:pt idx="79">
                  <c:v>-0.14399999999999999</c:v>
                </c:pt>
                <c:pt idx="80">
                  <c:v>-0.151</c:v>
                </c:pt>
                <c:pt idx="81">
                  <c:v>-0.159</c:v>
                </c:pt>
                <c:pt idx="82">
                  <c:v>-0.16600000000000001</c:v>
                </c:pt>
                <c:pt idx="83">
                  <c:v>-0.17299999999999999</c:v>
                </c:pt>
                <c:pt idx="84">
                  <c:v>-0.188</c:v>
                </c:pt>
                <c:pt idx="85">
                  <c:v>-0.20300000000000001</c:v>
                </c:pt>
                <c:pt idx="86">
                  <c:v>-0.217</c:v>
                </c:pt>
                <c:pt idx="87">
                  <c:v>-0.23699999999999999</c:v>
                </c:pt>
                <c:pt idx="88">
                  <c:v>-0.25900000000000001</c:v>
                </c:pt>
                <c:pt idx="89">
                  <c:v>-0.28599999999999998</c:v>
                </c:pt>
                <c:pt idx="90">
                  <c:v>-0.317</c:v>
                </c:pt>
                <c:pt idx="91">
                  <c:v>-0.35199999999999998</c:v>
                </c:pt>
                <c:pt idx="92">
                  <c:v>-0.39600000000000002</c:v>
                </c:pt>
                <c:pt idx="93">
                  <c:v>-0.44400000000000001</c:v>
                </c:pt>
                <c:pt idx="94">
                  <c:v>-0.496</c:v>
                </c:pt>
                <c:pt idx="95">
                  <c:v>-0.55400000000000005</c:v>
                </c:pt>
                <c:pt idx="96">
                  <c:v>-0.61</c:v>
                </c:pt>
                <c:pt idx="97">
                  <c:v>-0.66200000000000003</c:v>
                </c:pt>
                <c:pt idx="98">
                  <c:v>-0.70799999999999996</c:v>
                </c:pt>
                <c:pt idx="99">
                  <c:v>-0.745</c:v>
                </c:pt>
                <c:pt idx="100">
                  <c:v>-0.77400000000000002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79-4ADD-BB05-1323E0D43B0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'ex2 P27'!$C$5:$C$105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'ex2 P27'!$F$5:$F$105</c:f>
              <c:numCache>
                <c:formatCode>General</c:formatCode>
                <c:ptCount val="101"/>
                <c:pt idx="0">
                  <c:v>0.14649000000000001</c:v>
                </c:pt>
                <c:pt idx="1">
                  <c:v>8.8592000000000004E-2</c:v>
                </c:pt>
                <c:pt idx="2">
                  <c:v>2.3142000000000003E-2</c:v>
                </c:pt>
                <c:pt idx="3">
                  <c:v>-2.9340999999999999E-2</c:v>
                </c:pt>
                <c:pt idx="4">
                  <c:v>-9.2880000000000004E-2</c:v>
                </c:pt>
                <c:pt idx="5">
                  <c:v>-0.14430000000000001</c:v>
                </c:pt>
                <c:pt idx="6">
                  <c:v>-0.193328</c:v>
                </c:pt>
                <c:pt idx="7">
                  <c:v>-0.22634699999999999</c:v>
                </c:pt>
                <c:pt idx="8">
                  <c:v>-0.24819600000000003</c:v>
                </c:pt>
                <c:pt idx="9">
                  <c:v>-0.25369200000000003</c:v>
                </c:pt>
                <c:pt idx="10">
                  <c:v>-0.24722999999999998</c:v>
                </c:pt>
                <c:pt idx="11">
                  <c:v>-0.23424899999999999</c:v>
                </c:pt>
                <c:pt idx="12">
                  <c:v>-0.20975400000000002</c:v>
                </c:pt>
                <c:pt idx="13">
                  <c:v>-0.17763199999999998</c:v>
                </c:pt>
                <c:pt idx="14">
                  <c:v>-0.13827200000000001</c:v>
                </c:pt>
                <c:pt idx="15">
                  <c:v>-9.4619999999999996E-2</c:v>
                </c:pt>
                <c:pt idx="16">
                  <c:v>-5.3906999999999997E-2</c:v>
                </c:pt>
                <c:pt idx="17">
                  <c:v>-1.3332E-2</c:v>
                </c:pt>
                <c:pt idx="18">
                  <c:v>2.3300000000000001E-2</c:v>
                </c:pt>
                <c:pt idx="19">
                  <c:v>5.6395999999999995E-2</c:v>
                </c:pt>
                <c:pt idx="20">
                  <c:v>8.0450999999999995E-2</c:v>
                </c:pt>
                <c:pt idx="21">
                  <c:v>0.10659600000000001</c:v>
                </c:pt>
                <c:pt idx="22">
                  <c:v>0.13181000000000001</c:v>
                </c:pt>
                <c:pt idx="23">
                  <c:v>0.14385000000000001</c:v>
                </c:pt>
                <c:pt idx="24">
                  <c:v>0.15892999999999999</c:v>
                </c:pt>
                <c:pt idx="25">
                  <c:v>0.169458</c:v>
                </c:pt>
                <c:pt idx="26">
                  <c:v>0.17729199999999998</c:v>
                </c:pt>
                <c:pt idx="27">
                  <c:v>0.18493200000000001</c:v>
                </c:pt>
                <c:pt idx="28">
                  <c:v>0.19262200000000002</c:v>
                </c:pt>
                <c:pt idx="29">
                  <c:v>0.20318399999999998</c:v>
                </c:pt>
                <c:pt idx="30">
                  <c:v>0.21351399999999998</c:v>
                </c:pt>
                <c:pt idx="31">
                  <c:v>0.22089599999999998</c:v>
                </c:pt>
                <c:pt idx="32">
                  <c:v>0.23505599999999999</c:v>
                </c:pt>
                <c:pt idx="33">
                  <c:v>0.248336</c:v>
                </c:pt>
                <c:pt idx="34">
                  <c:v>0.26151599999999997</c:v>
                </c:pt>
                <c:pt idx="35">
                  <c:v>0.27779999999999999</c:v>
                </c:pt>
                <c:pt idx="36">
                  <c:v>0.29034599999999999</c:v>
                </c:pt>
                <c:pt idx="37">
                  <c:v>0.30281299999999994</c:v>
                </c:pt>
                <c:pt idx="38">
                  <c:v>0.31032900000000002</c:v>
                </c:pt>
                <c:pt idx="39">
                  <c:v>0.319104</c:v>
                </c:pt>
                <c:pt idx="40">
                  <c:v>0.32602499999999995</c:v>
                </c:pt>
                <c:pt idx="41">
                  <c:v>0.33948599999999995</c:v>
                </c:pt>
                <c:pt idx="42">
                  <c:v>0.348084</c:v>
                </c:pt>
                <c:pt idx="43">
                  <c:v>0.35342400000000002</c:v>
                </c:pt>
                <c:pt idx="44">
                  <c:v>0.35258399999999995</c:v>
                </c:pt>
                <c:pt idx="45">
                  <c:v>0.34237200000000001</c:v>
                </c:pt>
                <c:pt idx="46">
                  <c:v>0.32024999999999998</c:v>
                </c:pt>
                <c:pt idx="47">
                  <c:v>0.28684799999999999</c:v>
                </c:pt>
                <c:pt idx="48">
                  <c:v>0.24567599999999998</c:v>
                </c:pt>
                <c:pt idx="49">
                  <c:v>0.19817000000000001</c:v>
                </c:pt>
                <c:pt idx="50">
                  <c:v>0.145512</c:v>
                </c:pt>
                <c:pt idx="51">
                  <c:v>8.7010000000000004E-2</c:v>
                </c:pt>
                <c:pt idx="52">
                  <c:v>2.1545999999999999E-2</c:v>
                </c:pt>
                <c:pt idx="53">
                  <c:v>-3.3306000000000002E-2</c:v>
                </c:pt>
                <c:pt idx="54">
                  <c:v>-9.6375000000000002E-2</c:v>
                </c:pt>
                <c:pt idx="55">
                  <c:v>-0.14652000000000001</c:v>
                </c:pt>
                <c:pt idx="56">
                  <c:v>-0.19470399999999996</c:v>
                </c:pt>
                <c:pt idx="57">
                  <c:v>-0.22749999999999998</c:v>
                </c:pt>
                <c:pt idx="58">
                  <c:v>-0.24730800000000003</c:v>
                </c:pt>
                <c:pt idx="59">
                  <c:v>-0.25369200000000003</c:v>
                </c:pt>
                <c:pt idx="60">
                  <c:v>-0.24986499999999998</c:v>
                </c:pt>
                <c:pt idx="61">
                  <c:v>-0.236322</c:v>
                </c:pt>
                <c:pt idx="62">
                  <c:v>-0.21417600000000003</c:v>
                </c:pt>
                <c:pt idx="63">
                  <c:v>-0.178256</c:v>
                </c:pt>
                <c:pt idx="64">
                  <c:v>-0.13827200000000001</c:v>
                </c:pt>
                <c:pt idx="65">
                  <c:v>-9.7608E-2</c:v>
                </c:pt>
                <c:pt idx="66">
                  <c:v>-5.3906999999999997E-2</c:v>
                </c:pt>
                <c:pt idx="67">
                  <c:v>-1.6694999999999998E-2</c:v>
                </c:pt>
                <c:pt idx="68">
                  <c:v>2.334E-2</c:v>
                </c:pt>
                <c:pt idx="69">
                  <c:v>5.4031999999999997E-2</c:v>
                </c:pt>
                <c:pt idx="70">
                  <c:v>8.4281999999999996E-2</c:v>
                </c:pt>
                <c:pt idx="71">
                  <c:v>0.10922800000000001</c:v>
                </c:pt>
                <c:pt idx="72">
                  <c:v>0.127775</c:v>
                </c:pt>
                <c:pt idx="73">
                  <c:v>0.14659</c:v>
                </c:pt>
                <c:pt idx="74">
                  <c:v>0.15892999999999999</c:v>
                </c:pt>
                <c:pt idx="75">
                  <c:v>0.169458</c:v>
                </c:pt>
                <c:pt idx="76">
                  <c:v>0.17729199999999998</c:v>
                </c:pt>
                <c:pt idx="77">
                  <c:v>0.18493200000000001</c:v>
                </c:pt>
                <c:pt idx="78">
                  <c:v>0.19585100000000003</c:v>
                </c:pt>
                <c:pt idx="79">
                  <c:v>0.20318399999999998</c:v>
                </c:pt>
                <c:pt idx="80">
                  <c:v>0.21351399999999998</c:v>
                </c:pt>
                <c:pt idx="81">
                  <c:v>0.224826</c:v>
                </c:pt>
                <c:pt idx="82">
                  <c:v>0.23472399999999999</c:v>
                </c:pt>
                <c:pt idx="83">
                  <c:v>0.24410299999999999</c:v>
                </c:pt>
                <c:pt idx="84">
                  <c:v>0.26432800000000001</c:v>
                </c:pt>
                <c:pt idx="85">
                  <c:v>0.28196700000000002</c:v>
                </c:pt>
                <c:pt idx="86">
                  <c:v>0.28969499999999998</c:v>
                </c:pt>
                <c:pt idx="87">
                  <c:v>0.29909399999999997</c:v>
                </c:pt>
                <c:pt idx="88">
                  <c:v>0.30613800000000002</c:v>
                </c:pt>
                <c:pt idx="89">
                  <c:v>0.31631599999999999</c:v>
                </c:pt>
                <c:pt idx="90">
                  <c:v>0.32651000000000002</c:v>
                </c:pt>
                <c:pt idx="91">
                  <c:v>0.33686399999999994</c:v>
                </c:pt>
                <c:pt idx="92">
                  <c:v>0.34887600000000002</c:v>
                </c:pt>
                <c:pt idx="93">
                  <c:v>0.35431200000000002</c:v>
                </c:pt>
                <c:pt idx="94">
                  <c:v>0.35215999999999997</c:v>
                </c:pt>
                <c:pt idx="95">
                  <c:v>0.34237200000000001</c:v>
                </c:pt>
                <c:pt idx="96">
                  <c:v>0.31841999999999998</c:v>
                </c:pt>
                <c:pt idx="97">
                  <c:v>0.28598400000000002</c:v>
                </c:pt>
                <c:pt idx="98">
                  <c:v>0.24567599999999998</c:v>
                </c:pt>
                <c:pt idx="99">
                  <c:v>0.19668000000000002</c:v>
                </c:pt>
                <c:pt idx="100">
                  <c:v>0.14396400000000001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79-4ADD-BB05-1323E0D43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871552"/>
        <c:axId val="1800863232"/>
      </c:scatterChart>
      <c:valAx>
        <c:axId val="180087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0863232"/>
        <c:crosses val="autoZero"/>
        <c:crossBetween val="midCat"/>
      </c:valAx>
      <c:valAx>
        <c:axId val="18008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0871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3 P27'!$B$3:$B$17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</c:numCache>
            </c:numRef>
          </c:xVal>
          <c:yVal>
            <c:numRef>
              <c:f>'ex 3 P27'!$C$3:$C$17</c:f>
              <c:numCache>
                <c:formatCode>General</c:formatCode>
                <c:ptCount val="15"/>
                <c:pt idx="0">
                  <c:v>-0.41610000000000003</c:v>
                </c:pt>
                <c:pt idx="1">
                  <c:v>-0.65359999999999996</c:v>
                </c:pt>
                <c:pt idx="2">
                  <c:v>0.96020000000000005</c:v>
                </c:pt>
                <c:pt idx="3">
                  <c:v>-0.14549999999999999</c:v>
                </c:pt>
                <c:pt idx="4">
                  <c:v>-0.83909999999999996</c:v>
                </c:pt>
                <c:pt idx="5">
                  <c:v>0.84389999999999998</c:v>
                </c:pt>
                <c:pt idx="6">
                  <c:v>0.13669999999999999</c:v>
                </c:pt>
                <c:pt idx="7">
                  <c:v>-0.9577</c:v>
                </c:pt>
                <c:pt idx="8">
                  <c:v>0.6603</c:v>
                </c:pt>
                <c:pt idx="9">
                  <c:v>0.40810000000000002</c:v>
                </c:pt>
                <c:pt idx="10">
                  <c:v>-1</c:v>
                </c:pt>
                <c:pt idx="11">
                  <c:v>0.42420000000000002</c:v>
                </c:pt>
                <c:pt idx="12">
                  <c:v>0.64690000000000003</c:v>
                </c:pt>
                <c:pt idx="13">
                  <c:v>-0.96260000000000001</c:v>
                </c:pt>
                <c:pt idx="14">
                  <c:v>0.15429999999999999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8E-47F0-B770-2E1E5D9F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379872"/>
        <c:axId val="1949378208"/>
      </c:scatterChart>
      <c:valAx>
        <c:axId val="194937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9378208"/>
        <c:crosses val="autoZero"/>
        <c:crossBetween val="midCat"/>
      </c:valAx>
      <c:valAx>
        <c:axId val="194937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937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395669291338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'exo revision'!$C$2:$C$52</c:f>
              <c:numCache>
                <c:formatCode>General</c:formatCode>
                <c:ptCount val="51"/>
                <c:pt idx="0">
                  <c:v>2</c:v>
                </c:pt>
                <c:pt idx="1">
                  <c:v>2.02</c:v>
                </c:pt>
                <c:pt idx="2">
                  <c:v>2.04</c:v>
                </c:pt>
                <c:pt idx="3">
                  <c:v>2.06</c:v>
                </c:pt>
                <c:pt idx="4">
                  <c:v>2.08</c:v>
                </c:pt>
                <c:pt idx="5">
                  <c:v>2.1</c:v>
                </c:pt>
                <c:pt idx="6">
                  <c:v>2.12</c:v>
                </c:pt>
                <c:pt idx="7">
                  <c:v>2.14</c:v>
                </c:pt>
                <c:pt idx="8">
                  <c:v>2.16</c:v>
                </c:pt>
                <c:pt idx="9">
                  <c:v>2.1800000000000002</c:v>
                </c:pt>
                <c:pt idx="10">
                  <c:v>2.2000000000000002</c:v>
                </c:pt>
                <c:pt idx="11">
                  <c:v>2.2200000000000002</c:v>
                </c:pt>
                <c:pt idx="12">
                  <c:v>2.2400000000000002</c:v>
                </c:pt>
                <c:pt idx="13">
                  <c:v>2.2599999999999998</c:v>
                </c:pt>
                <c:pt idx="14">
                  <c:v>2.2799999999999998</c:v>
                </c:pt>
                <c:pt idx="15">
                  <c:v>2.2999999999999998</c:v>
                </c:pt>
                <c:pt idx="16">
                  <c:v>2.3199999999999998</c:v>
                </c:pt>
                <c:pt idx="17">
                  <c:v>2.34</c:v>
                </c:pt>
                <c:pt idx="18">
                  <c:v>2.36</c:v>
                </c:pt>
                <c:pt idx="19">
                  <c:v>2.38</c:v>
                </c:pt>
                <c:pt idx="20">
                  <c:v>2.4</c:v>
                </c:pt>
                <c:pt idx="21">
                  <c:v>2.42</c:v>
                </c:pt>
                <c:pt idx="22">
                  <c:v>2.44</c:v>
                </c:pt>
                <c:pt idx="23">
                  <c:v>2.46</c:v>
                </c:pt>
                <c:pt idx="24">
                  <c:v>2.48</c:v>
                </c:pt>
                <c:pt idx="25">
                  <c:v>2.5</c:v>
                </c:pt>
                <c:pt idx="26">
                  <c:v>2.52</c:v>
                </c:pt>
                <c:pt idx="27">
                  <c:v>2.54</c:v>
                </c:pt>
                <c:pt idx="28">
                  <c:v>2.56</c:v>
                </c:pt>
                <c:pt idx="29">
                  <c:v>2.58</c:v>
                </c:pt>
                <c:pt idx="30">
                  <c:v>2.6</c:v>
                </c:pt>
                <c:pt idx="31">
                  <c:v>2.62</c:v>
                </c:pt>
                <c:pt idx="32">
                  <c:v>2.64</c:v>
                </c:pt>
                <c:pt idx="33">
                  <c:v>2.66</c:v>
                </c:pt>
                <c:pt idx="34">
                  <c:v>2.68</c:v>
                </c:pt>
                <c:pt idx="35">
                  <c:v>2.7</c:v>
                </c:pt>
                <c:pt idx="36">
                  <c:v>2.72</c:v>
                </c:pt>
                <c:pt idx="37">
                  <c:v>2.74</c:v>
                </c:pt>
                <c:pt idx="38">
                  <c:v>2.76</c:v>
                </c:pt>
                <c:pt idx="39">
                  <c:v>2.78</c:v>
                </c:pt>
                <c:pt idx="40">
                  <c:v>2.8</c:v>
                </c:pt>
                <c:pt idx="41">
                  <c:v>2.82</c:v>
                </c:pt>
                <c:pt idx="42">
                  <c:v>2.84</c:v>
                </c:pt>
                <c:pt idx="43">
                  <c:v>2.86</c:v>
                </c:pt>
                <c:pt idx="44">
                  <c:v>2.88</c:v>
                </c:pt>
                <c:pt idx="45">
                  <c:v>2.9</c:v>
                </c:pt>
                <c:pt idx="46">
                  <c:v>2.92</c:v>
                </c:pt>
                <c:pt idx="47">
                  <c:v>2.94</c:v>
                </c:pt>
                <c:pt idx="48">
                  <c:v>2.96</c:v>
                </c:pt>
                <c:pt idx="49">
                  <c:v>2.98</c:v>
                </c:pt>
                <c:pt idx="50">
                  <c:v>3</c:v>
                </c:pt>
              </c:numCache>
            </c:numRef>
          </c:xVal>
          <c:yVal>
            <c:numRef>
              <c:f>'exo revision'!$D$2:$D$52</c:f>
              <c:numCache>
                <c:formatCode>General</c:formatCode>
                <c:ptCount val="51"/>
                <c:pt idx="0">
                  <c:v>-0.61370563888010943</c:v>
                </c:pt>
                <c:pt idx="1">
                  <c:v>-0.59974302694551107</c:v>
                </c:pt>
                <c:pt idx="2">
                  <c:v>-0.58558239197350481</c:v>
                </c:pt>
                <c:pt idx="3">
                  <c:v>-0.5712256754289311</c:v>
                </c:pt>
                <c:pt idx="4">
                  <c:v>-0.55667478107648871</c:v>
                </c:pt>
                <c:pt idx="5">
                  <c:v>-0.54193157606830766</c:v>
                </c:pt>
                <c:pt idx="6">
                  <c:v>-0.52699789199008706</c:v>
                </c:pt>
                <c:pt idx="7">
                  <c:v>-0.5118755258677532</c:v>
                </c:pt>
                <c:pt idx="8">
                  <c:v>-0.49656624113648085</c:v>
                </c:pt>
                <c:pt idx="9">
                  <c:v>-0.48107176857382505</c:v>
                </c:pt>
                <c:pt idx="10">
                  <c:v>-0.46539380719860546</c:v>
                </c:pt>
                <c:pt idx="11">
                  <c:v>-0.44953402513710228</c:v>
                </c:pt>
                <c:pt idx="12">
                  <c:v>-0.43349406045803529</c:v>
                </c:pt>
                <c:pt idx="13">
                  <c:v>-0.41727552197772066</c:v>
                </c:pt>
                <c:pt idx="14">
                  <c:v>-0.40087999003672348</c:v>
                </c:pt>
                <c:pt idx="15">
                  <c:v>-0.38430901724926114</c:v>
                </c:pt>
                <c:pt idx="16">
                  <c:v>-0.36756412922653303</c:v>
                </c:pt>
                <c:pt idx="17">
                  <c:v>-0.35064682527511248</c:v>
                </c:pt>
                <c:pt idx="18">
                  <c:v>-0.3335585790714557</c:v>
                </c:pt>
                <c:pt idx="19">
                  <c:v>-0.31630083931354758</c:v>
                </c:pt>
                <c:pt idx="20">
                  <c:v>-0.29887503035064045</c:v>
                </c:pt>
                <c:pt idx="21">
                  <c:v>-0.28128255279199976</c:v>
                </c:pt>
                <c:pt idx="22">
                  <c:v>-0.2635247840955306</c:v>
                </c:pt>
                <c:pt idx="23">
                  <c:v>-0.24560307913709245</c:v>
                </c:pt>
                <c:pt idx="24">
                  <c:v>-0.22751877076131066</c:v>
                </c:pt>
                <c:pt idx="25">
                  <c:v>-0.20927317031461223</c:v>
                </c:pt>
                <c:pt idx="26">
                  <c:v>-0.19086756816120376</c:v>
                </c:pt>
                <c:pt idx="27">
                  <c:v>-0.17230323418266913</c:v>
                </c:pt>
                <c:pt idx="28">
                  <c:v>-0.15358141826183402</c:v>
                </c:pt>
                <c:pt idx="29">
                  <c:v>-0.13470335075150253</c:v>
                </c:pt>
                <c:pt idx="30">
                  <c:v>-0.11567024292866535</c:v>
                </c:pt>
                <c:pt idx="31">
                  <c:v>-9.6483287434725451E-2</c:v>
                </c:pt>
                <c:pt idx="32">
                  <c:v>-7.7143658702286455E-2</c:v>
                </c:pt>
                <c:pt idx="33">
                  <c:v>-5.7652513369003344E-2</c:v>
                </c:pt>
                <c:pt idx="34">
                  <c:v>-3.8010990678988943E-2</c:v>
                </c:pt>
                <c:pt idx="35">
                  <c:v>-1.8220212872234853E-2</c:v>
                </c:pt>
                <c:pt idx="36">
                  <c:v>1.7187144375041541E-3</c:v>
                </c:pt>
                <c:pt idx="37">
                  <c:v>2.1804701895942191E-2</c:v>
                </c:pt>
                <c:pt idx="38">
                  <c:v>4.2036676052201294E-2</c:v>
                </c:pt>
                <c:pt idx="39">
                  <c:v>6.2413579013076426E-2</c:v>
                </c:pt>
                <c:pt idx="40">
                  <c:v>8.2934368107242751E-2</c:v>
                </c:pt>
                <c:pt idx="41">
                  <c:v>0.10359801555906278</c:v>
                </c:pt>
                <c:pt idx="42">
                  <c:v>0.12440350817164569</c:v>
                </c:pt>
                <c:pt idx="43">
                  <c:v>0.14534984701883724</c:v>
                </c:pt>
                <c:pt idx="44">
                  <c:v>0.16643604714582105</c:v>
                </c:pt>
                <c:pt idx="45">
                  <c:v>0.18766113727804168</c:v>
                </c:pt>
                <c:pt idx="46">
                  <c:v>0.2090241595381559</c:v>
                </c:pt>
                <c:pt idx="47">
                  <c:v>0.23052416917073559</c:v>
                </c:pt>
                <c:pt idx="48">
                  <c:v>0.25216023427446821</c:v>
                </c:pt>
                <c:pt idx="49">
                  <c:v>0.27393143554159272</c:v>
                </c:pt>
                <c:pt idx="50">
                  <c:v>0.29583686600432912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486-A944-B8A0652D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37951"/>
        <c:axId val="1329838367"/>
      </c:scatterChart>
      <c:valAx>
        <c:axId val="1329837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838367"/>
        <c:crosses val="autoZero"/>
        <c:crossBetween val="midCat"/>
      </c:valAx>
      <c:valAx>
        <c:axId val="132983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83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0</xdr:row>
      <xdr:rowOff>133350</xdr:rowOff>
    </xdr:from>
    <xdr:to>
      <xdr:col>13</xdr:col>
      <xdr:colOff>88900</xdr:colOff>
      <xdr:row>15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98425</xdr:colOff>
      <xdr:row>0</xdr:row>
      <xdr:rowOff>107950</xdr:rowOff>
    </xdr:from>
    <xdr:to>
      <xdr:col>14</xdr:col>
      <xdr:colOff>98425</xdr:colOff>
      <xdr:row>15</xdr:row>
      <xdr:rowOff>88900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</xdr:row>
      <xdr:rowOff>123825</xdr:rowOff>
    </xdr:from>
    <xdr:to>
      <xdr:col>12</xdr:col>
      <xdr:colOff>581025</xdr:colOff>
      <xdr:row>16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174625</xdr:colOff>
      <xdr:row>50</xdr:row>
      <xdr:rowOff>148736</xdr:rowOff>
    </xdr:from>
    <xdr:to>
      <xdr:col>10</xdr:col>
      <xdr:colOff>106240</xdr:colOff>
      <xdr:row>65</xdr:row>
      <xdr:rowOff>144340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919C3BD-6AA0-46CA-930B-6EFB5CD03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958850</xdr:colOff>
      <xdr:row>5</xdr:row>
      <xdr:rowOff>76200</xdr:rowOff>
    </xdr:from>
    <xdr:to>
      <xdr:col>15</xdr:col>
      <xdr:colOff>206375</xdr:colOff>
      <xdr:row>20</xdr:row>
      <xdr:rowOff>57150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244475</xdr:colOff>
      <xdr:row>3</xdr:row>
      <xdr:rowOff>57150</xdr:rowOff>
    </xdr:from>
    <xdr:to>
      <xdr:col>15</xdr:col>
      <xdr:colOff>244475</xdr:colOff>
      <xdr:row>18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2115</xdr:colOff>
      <xdr:row>12</xdr:row>
      <xdr:rowOff>20107</xdr:rowOff>
    </xdr:from>
    <xdr:to>
      <xdr:col>11</xdr:col>
      <xdr:colOff>2115</xdr:colOff>
      <xdr:row>27</xdr:row>
      <xdr:rowOff>1057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27DEEB-8943-4B86-B93C-B48F0C83F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4"/>
  <sheetViews>
    <sheetView tabSelected="1" zoomScale="99" zoomScaleNormal="99" workbookViewId="0">
      <selection activeCell="C5" sqref="C5"/>
    </sheetView>
  </sheetViews>
  <sheetFormatPr baseColWidth="10" defaultRowHeight="14.5" x14ac:dyDescent="0.35"/>
  <sheetData>
    <row r="2" spans="1:7" x14ac:dyDescent="0.35">
      <c r="A2" s="5" t="s">
        <v>12</v>
      </c>
      <c r="B2" s="5">
        <f>1/200</f>
        <v>5.0000000000000001E-3</v>
      </c>
    </row>
    <row r="3" spans="1:7" x14ac:dyDescent="0.35">
      <c r="A3" s="5" t="s">
        <v>8</v>
      </c>
      <c r="B3" s="5" t="s">
        <v>13</v>
      </c>
      <c r="C3" s="5" t="s">
        <v>14</v>
      </c>
    </row>
    <row r="4" spans="1:7" x14ac:dyDescent="0.35">
      <c r="A4">
        <v>0</v>
      </c>
      <c r="B4">
        <v>1</v>
      </c>
      <c r="C4">
        <f>B4^2</f>
        <v>1</v>
      </c>
      <c r="E4" s="5" t="s">
        <v>21</v>
      </c>
      <c r="F4">
        <f>$B$2*SUM(C4:C203)</f>
        <v>2.3258374999999645</v>
      </c>
      <c r="G4" s="5" t="s">
        <v>15</v>
      </c>
    </row>
    <row r="5" spans="1:7" x14ac:dyDescent="0.35">
      <c r="A5">
        <v>1</v>
      </c>
      <c r="B5">
        <v>1.0049999999999999</v>
      </c>
      <c r="C5">
        <f t="shared" ref="C5:C17" si="0">B5^2</f>
        <v>1.0100249999999997</v>
      </c>
      <c r="F5">
        <f>$B$2*SUM(C5:C204)</f>
        <v>2.3408374999999642</v>
      </c>
      <c r="G5" s="5" t="s">
        <v>16</v>
      </c>
    </row>
    <row r="6" spans="1:7" x14ac:dyDescent="0.35">
      <c r="A6">
        <v>2</v>
      </c>
      <c r="B6">
        <v>1.01</v>
      </c>
      <c r="C6">
        <f t="shared" si="0"/>
        <v>1.0201</v>
      </c>
    </row>
    <row r="7" spans="1:7" x14ac:dyDescent="0.35">
      <c r="A7">
        <v>3</v>
      </c>
      <c r="B7">
        <v>1.0149999999999999</v>
      </c>
      <c r="C7">
        <f t="shared" si="0"/>
        <v>1.0302249999999997</v>
      </c>
      <c r="F7" s="5" t="s">
        <v>17</v>
      </c>
      <c r="G7" s="5">
        <f>7/3</f>
        <v>2.3333333333333335</v>
      </c>
    </row>
    <row r="8" spans="1:7" x14ac:dyDescent="0.35">
      <c r="A8">
        <v>4</v>
      </c>
      <c r="B8">
        <v>1.02</v>
      </c>
      <c r="C8">
        <f t="shared" si="0"/>
        <v>1.0404</v>
      </c>
      <c r="F8" t="s">
        <v>18</v>
      </c>
      <c r="G8">
        <f>ABS(G7-F4)</f>
        <v>7.4958333333690064E-3</v>
      </c>
    </row>
    <row r="9" spans="1:7" x14ac:dyDescent="0.35">
      <c r="A9">
        <v>5</v>
      </c>
      <c r="B9">
        <v>1.0249999999999999</v>
      </c>
      <c r="C9">
        <f t="shared" si="0"/>
        <v>1.0506249999999999</v>
      </c>
    </row>
    <row r="10" spans="1:7" x14ac:dyDescent="0.35">
      <c r="A10">
        <v>6</v>
      </c>
      <c r="B10">
        <v>1.03</v>
      </c>
      <c r="C10">
        <f t="shared" si="0"/>
        <v>1.0609</v>
      </c>
      <c r="G10" s="6"/>
    </row>
    <row r="11" spans="1:7" x14ac:dyDescent="0.35">
      <c r="A11">
        <v>7</v>
      </c>
      <c r="B11">
        <v>1.0349999999999999</v>
      </c>
      <c r="C11">
        <f t="shared" si="0"/>
        <v>1.0712249999999999</v>
      </c>
    </row>
    <row r="12" spans="1:7" x14ac:dyDescent="0.35">
      <c r="A12">
        <v>8</v>
      </c>
      <c r="B12">
        <v>1.04</v>
      </c>
      <c r="C12">
        <f t="shared" si="0"/>
        <v>1.0816000000000001</v>
      </c>
    </row>
    <row r="13" spans="1:7" x14ac:dyDescent="0.35">
      <c r="A13">
        <v>9</v>
      </c>
      <c r="B13">
        <v>1.0449999999999999</v>
      </c>
      <c r="C13">
        <f t="shared" si="0"/>
        <v>1.0920249999999998</v>
      </c>
    </row>
    <row r="14" spans="1:7" x14ac:dyDescent="0.35">
      <c r="A14">
        <v>10</v>
      </c>
      <c r="B14">
        <v>1.05</v>
      </c>
      <c r="C14">
        <f t="shared" si="0"/>
        <v>1.1025</v>
      </c>
    </row>
    <row r="15" spans="1:7" x14ac:dyDescent="0.35">
      <c r="A15">
        <v>11</v>
      </c>
      <c r="B15">
        <v>1.0549999999999999</v>
      </c>
      <c r="C15">
        <f t="shared" si="0"/>
        <v>1.1130249999999999</v>
      </c>
    </row>
    <row r="16" spans="1:7" x14ac:dyDescent="0.35">
      <c r="A16">
        <v>12</v>
      </c>
      <c r="B16">
        <v>1.06</v>
      </c>
      <c r="C16">
        <f t="shared" si="0"/>
        <v>1.1236000000000002</v>
      </c>
    </row>
    <row r="17" spans="1:3" x14ac:dyDescent="0.35">
      <c r="A17">
        <v>13</v>
      </c>
      <c r="B17">
        <v>1.0649999999999999</v>
      </c>
      <c r="C17">
        <f t="shared" si="0"/>
        <v>1.1342249999999998</v>
      </c>
    </row>
    <row r="18" spans="1:3" x14ac:dyDescent="0.35">
      <c r="A18">
        <v>14</v>
      </c>
      <c r="B18">
        <v>1.07</v>
      </c>
      <c r="C18">
        <f t="shared" ref="C18:C49" si="1">B18^2</f>
        <v>1.1449</v>
      </c>
    </row>
    <row r="19" spans="1:3" x14ac:dyDescent="0.35">
      <c r="A19">
        <v>15</v>
      </c>
      <c r="B19">
        <v>1.075</v>
      </c>
      <c r="C19">
        <f t="shared" si="1"/>
        <v>1.1556249999999999</v>
      </c>
    </row>
    <row r="20" spans="1:3" x14ac:dyDescent="0.35">
      <c r="A20">
        <v>16</v>
      </c>
      <c r="B20">
        <v>1.08</v>
      </c>
      <c r="C20">
        <f t="shared" si="1"/>
        <v>1.1664000000000001</v>
      </c>
    </row>
    <row r="21" spans="1:3" x14ac:dyDescent="0.35">
      <c r="A21">
        <v>17</v>
      </c>
      <c r="B21">
        <v>1.085</v>
      </c>
      <c r="C21">
        <f t="shared" si="1"/>
        <v>1.177225</v>
      </c>
    </row>
    <row r="22" spans="1:3" x14ac:dyDescent="0.35">
      <c r="A22">
        <v>18</v>
      </c>
      <c r="B22">
        <v>1.0900000000000001</v>
      </c>
      <c r="C22">
        <f t="shared" si="1"/>
        <v>1.1881000000000002</v>
      </c>
    </row>
    <row r="23" spans="1:3" x14ac:dyDescent="0.35">
      <c r="A23">
        <v>19</v>
      </c>
      <c r="B23">
        <v>1.095</v>
      </c>
      <c r="C23">
        <f t="shared" si="1"/>
        <v>1.199025</v>
      </c>
    </row>
    <row r="24" spans="1:3" x14ac:dyDescent="0.35">
      <c r="A24">
        <v>20</v>
      </c>
      <c r="B24">
        <v>1.1000000000000001</v>
      </c>
      <c r="C24">
        <f t="shared" si="1"/>
        <v>1.2100000000000002</v>
      </c>
    </row>
    <row r="25" spans="1:3" x14ac:dyDescent="0.35">
      <c r="A25">
        <v>21</v>
      </c>
      <c r="B25">
        <v>1.105</v>
      </c>
      <c r="C25">
        <f t="shared" si="1"/>
        <v>1.221025</v>
      </c>
    </row>
    <row r="26" spans="1:3" x14ac:dyDescent="0.35">
      <c r="A26">
        <v>22</v>
      </c>
      <c r="B26">
        <v>1.1100000000000001</v>
      </c>
      <c r="C26">
        <f t="shared" si="1"/>
        <v>1.2321000000000002</v>
      </c>
    </row>
    <row r="27" spans="1:3" x14ac:dyDescent="0.35">
      <c r="A27">
        <v>23</v>
      </c>
      <c r="B27">
        <v>1.115</v>
      </c>
      <c r="C27">
        <f t="shared" si="1"/>
        <v>1.243225</v>
      </c>
    </row>
    <row r="28" spans="1:3" x14ac:dyDescent="0.35">
      <c r="A28">
        <v>24</v>
      </c>
      <c r="B28">
        <v>1.1200000000000001</v>
      </c>
      <c r="C28">
        <f t="shared" si="1"/>
        <v>1.2544000000000002</v>
      </c>
    </row>
    <row r="29" spans="1:3" x14ac:dyDescent="0.35">
      <c r="A29">
        <v>25</v>
      </c>
      <c r="B29">
        <v>1.125</v>
      </c>
      <c r="C29">
        <f t="shared" si="1"/>
        <v>1.265625</v>
      </c>
    </row>
    <row r="30" spans="1:3" x14ac:dyDescent="0.35">
      <c r="A30">
        <v>26</v>
      </c>
      <c r="B30">
        <v>1.1299999999999999</v>
      </c>
      <c r="C30">
        <f t="shared" si="1"/>
        <v>1.2768999999999997</v>
      </c>
    </row>
    <row r="31" spans="1:3" x14ac:dyDescent="0.35">
      <c r="A31">
        <v>27</v>
      </c>
      <c r="B31">
        <v>1.135</v>
      </c>
      <c r="C31">
        <f t="shared" si="1"/>
        <v>1.288225</v>
      </c>
    </row>
    <row r="32" spans="1:3" x14ac:dyDescent="0.35">
      <c r="A32">
        <v>28</v>
      </c>
      <c r="B32">
        <v>1.1399999999999999</v>
      </c>
      <c r="C32">
        <f t="shared" si="1"/>
        <v>1.2995999999999999</v>
      </c>
    </row>
    <row r="33" spans="1:3" x14ac:dyDescent="0.35">
      <c r="A33">
        <v>29</v>
      </c>
      <c r="B33">
        <v>1.145</v>
      </c>
      <c r="C33">
        <f t="shared" si="1"/>
        <v>1.3110250000000001</v>
      </c>
    </row>
    <row r="34" spans="1:3" x14ac:dyDescent="0.35">
      <c r="A34">
        <v>30</v>
      </c>
      <c r="B34">
        <v>1.1499999999999999</v>
      </c>
      <c r="C34">
        <f t="shared" si="1"/>
        <v>1.3224999999999998</v>
      </c>
    </row>
    <row r="35" spans="1:3" x14ac:dyDescent="0.35">
      <c r="A35">
        <v>31</v>
      </c>
      <c r="B35">
        <v>1.155</v>
      </c>
      <c r="C35">
        <f t="shared" si="1"/>
        <v>1.334025</v>
      </c>
    </row>
    <row r="36" spans="1:3" x14ac:dyDescent="0.35">
      <c r="A36">
        <v>32</v>
      </c>
      <c r="B36">
        <v>1.1599999999999999</v>
      </c>
      <c r="C36">
        <f t="shared" si="1"/>
        <v>1.3455999999999999</v>
      </c>
    </row>
    <row r="37" spans="1:3" x14ac:dyDescent="0.35">
      <c r="A37">
        <v>33</v>
      </c>
      <c r="B37">
        <v>1.165</v>
      </c>
      <c r="C37">
        <f t="shared" si="1"/>
        <v>1.3572250000000001</v>
      </c>
    </row>
    <row r="38" spans="1:3" x14ac:dyDescent="0.35">
      <c r="A38">
        <v>34</v>
      </c>
      <c r="B38">
        <v>1.17</v>
      </c>
      <c r="C38">
        <f t="shared" si="1"/>
        <v>1.3688999999999998</v>
      </c>
    </row>
    <row r="39" spans="1:3" x14ac:dyDescent="0.35">
      <c r="A39">
        <v>35</v>
      </c>
      <c r="B39">
        <v>1.175</v>
      </c>
      <c r="C39">
        <f t="shared" si="1"/>
        <v>1.3806250000000002</v>
      </c>
    </row>
    <row r="40" spans="1:3" x14ac:dyDescent="0.35">
      <c r="A40">
        <v>36</v>
      </c>
      <c r="B40">
        <v>1.18</v>
      </c>
      <c r="C40">
        <f t="shared" si="1"/>
        <v>1.3923999999999999</v>
      </c>
    </row>
    <row r="41" spans="1:3" x14ac:dyDescent="0.35">
      <c r="A41">
        <v>37</v>
      </c>
      <c r="B41">
        <v>1.1850000000000001</v>
      </c>
      <c r="C41">
        <f t="shared" si="1"/>
        <v>1.4042250000000001</v>
      </c>
    </row>
    <row r="42" spans="1:3" x14ac:dyDescent="0.35">
      <c r="A42">
        <v>38</v>
      </c>
      <c r="B42">
        <v>1.19</v>
      </c>
      <c r="C42">
        <f t="shared" si="1"/>
        <v>1.4160999999999999</v>
      </c>
    </row>
    <row r="43" spans="1:3" x14ac:dyDescent="0.35">
      <c r="A43">
        <v>39</v>
      </c>
      <c r="B43">
        <v>1.1950000000000001</v>
      </c>
      <c r="C43">
        <f t="shared" si="1"/>
        <v>1.4280250000000001</v>
      </c>
    </row>
    <row r="44" spans="1:3" x14ac:dyDescent="0.35">
      <c r="A44">
        <v>40</v>
      </c>
      <c r="B44">
        <v>1.2</v>
      </c>
      <c r="C44">
        <f t="shared" si="1"/>
        <v>1.44</v>
      </c>
    </row>
    <row r="45" spans="1:3" x14ac:dyDescent="0.35">
      <c r="A45">
        <v>41</v>
      </c>
      <c r="B45">
        <v>1.2050000000000001</v>
      </c>
      <c r="C45">
        <f t="shared" si="1"/>
        <v>1.4520250000000001</v>
      </c>
    </row>
    <row r="46" spans="1:3" x14ac:dyDescent="0.35">
      <c r="A46">
        <v>42</v>
      </c>
      <c r="B46">
        <v>1.21</v>
      </c>
      <c r="C46">
        <f t="shared" si="1"/>
        <v>1.4641</v>
      </c>
    </row>
    <row r="47" spans="1:3" x14ac:dyDescent="0.35">
      <c r="A47">
        <v>43</v>
      </c>
      <c r="B47">
        <v>1.2149999999999901</v>
      </c>
      <c r="C47">
        <f t="shared" si="1"/>
        <v>1.4762249999999759</v>
      </c>
    </row>
    <row r="48" spans="1:3" x14ac:dyDescent="0.35">
      <c r="A48">
        <v>44</v>
      </c>
      <c r="B48">
        <v>1.22</v>
      </c>
      <c r="C48">
        <f t="shared" si="1"/>
        <v>1.4883999999999999</v>
      </c>
    </row>
    <row r="49" spans="1:3" x14ac:dyDescent="0.35">
      <c r="A49">
        <v>45</v>
      </c>
      <c r="B49">
        <v>1.2249999999999901</v>
      </c>
      <c r="C49">
        <f t="shared" si="1"/>
        <v>1.5006249999999757</v>
      </c>
    </row>
    <row r="50" spans="1:3" x14ac:dyDescent="0.35">
      <c r="A50">
        <v>46</v>
      </c>
      <c r="B50">
        <v>1.23</v>
      </c>
      <c r="C50">
        <f t="shared" ref="C50:C68" si="2">B50^2</f>
        <v>1.5128999999999999</v>
      </c>
    </row>
    <row r="51" spans="1:3" x14ac:dyDescent="0.35">
      <c r="A51">
        <v>47</v>
      </c>
      <c r="B51">
        <v>1.2349999999999901</v>
      </c>
      <c r="C51">
        <f t="shared" si="2"/>
        <v>1.5252249999999756</v>
      </c>
    </row>
    <row r="52" spans="1:3" x14ac:dyDescent="0.35">
      <c r="A52">
        <v>48</v>
      </c>
      <c r="B52">
        <v>1.23999999999999</v>
      </c>
      <c r="C52">
        <f t="shared" si="2"/>
        <v>1.5375999999999752</v>
      </c>
    </row>
    <row r="53" spans="1:3" x14ac:dyDescent="0.35">
      <c r="A53">
        <v>49</v>
      </c>
      <c r="B53">
        <v>1.2449999999999899</v>
      </c>
      <c r="C53">
        <f t="shared" si="2"/>
        <v>1.5500249999999749</v>
      </c>
    </row>
    <row r="54" spans="1:3" x14ac:dyDescent="0.35">
      <c r="A54">
        <v>50</v>
      </c>
      <c r="B54">
        <v>1.25</v>
      </c>
      <c r="C54">
        <f t="shared" si="2"/>
        <v>1.5625</v>
      </c>
    </row>
    <row r="55" spans="1:3" x14ac:dyDescent="0.35">
      <c r="A55">
        <v>51</v>
      </c>
      <c r="B55">
        <v>1.2549999999999999</v>
      </c>
      <c r="C55">
        <f t="shared" si="2"/>
        <v>1.5750249999999997</v>
      </c>
    </row>
    <row r="56" spans="1:3" x14ac:dyDescent="0.35">
      <c r="A56">
        <v>52</v>
      </c>
      <c r="B56">
        <v>1.25999999999999</v>
      </c>
      <c r="C56">
        <f t="shared" si="2"/>
        <v>1.5875999999999748</v>
      </c>
    </row>
    <row r="57" spans="1:3" x14ac:dyDescent="0.35">
      <c r="A57">
        <v>53</v>
      </c>
      <c r="B57">
        <v>1.2649999999999899</v>
      </c>
      <c r="C57">
        <f t="shared" si="2"/>
        <v>1.6002249999999745</v>
      </c>
    </row>
    <row r="58" spans="1:3" x14ac:dyDescent="0.35">
      <c r="A58">
        <v>54</v>
      </c>
      <c r="B58">
        <v>1.26999999999999</v>
      </c>
      <c r="C58">
        <f t="shared" si="2"/>
        <v>1.6128999999999747</v>
      </c>
    </row>
    <row r="59" spans="1:3" x14ac:dyDescent="0.35">
      <c r="A59">
        <v>55</v>
      </c>
      <c r="B59">
        <v>1.2749999999999899</v>
      </c>
      <c r="C59">
        <f t="shared" si="2"/>
        <v>1.6256249999999743</v>
      </c>
    </row>
    <row r="60" spans="1:3" x14ac:dyDescent="0.35">
      <c r="A60">
        <v>56</v>
      </c>
      <c r="B60">
        <v>1.27999999999999</v>
      </c>
      <c r="C60">
        <f t="shared" si="2"/>
        <v>1.6383999999999745</v>
      </c>
    </row>
    <row r="61" spans="1:3" x14ac:dyDescent="0.35">
      <c r="A61">
        <v>57</v>
      </c>
      <c r="B61">
        <v>1.2849999999999899</v>
      </c>
      <c r="C61">
        <f t="shared" si="2"/>
        <v>1.6512249999999742</v>
      </c>
    </row>
    <row r="62" spans="1:3" x14ac:dyDescent="0.35">
      <c r="A62">
        <v>58</v>
      </c>
      <c r="B62">
        <v>1.28999999999999</v>
      </c>
      <c r="C62">
        <f t="shared" si="2"/>
        <v>1.6640999999999744</v>
      </c>
    </row>
    <row r="63" spans="1:3" x14ac:dyDescent="0.35">
      <c r="A63">
        <v>59</v>
      </c>
      <c r="B63">
        <v>1.2949999999999899</v>
      </c>
      <c r="C63">
        <f t="shared" si="2"/>
        <v>1.677024999999974</v>
      </c>
    </row>
    <row r="64" spans="1:3" x14ac:dyDescent="0.35">
      <c r="A64">
        <v>60</v>
      </c>
      <c r="B64">
        <v>1.2999999999999901</v>
      </c>
      <c r="C64">
        <f t="shared" si="2"/>
        <v>1.6899999999999742</v>
      </c>
    </row>
    <row r="65" spans="1:3" x14ac:dyDescent="0.35">
      <c r="A65">
        <v>61</v>
      </c>
      <c r="B65">
        <v>1.3049999999999899</v>
      </c>
      <c r="C65">
        <f t="shared" si="2"/>
        <v>1.7030249999999738</v>
      </c>
    </row>
    <row r="66" spans="1:3" x14ac:dyDescent="0.35">
      <c r="A66">
        <v>62</v>
      </c>
      <c r="B66">
        <v>1.3099999999999901</v>
      </c>
      <c r="C66">
        <f t="shared" si="2"/>
        <v>1.716099999999974</v>
      </c>
    </row>
    <row r="67" spans="1:3" x14ac:dyDescent="0.35">
      <c r="A67">
        <v>63</v>
      </c>
      <c r="B67">
        <v>1.31499999999999</v>
      </c>
      <c r="C67">
        <f t="shared" si="2"/>
        <v>1.7292249999999736</v>
      </c>
    </row>
    <row r="68" spans="1:3" x14ac:dyDescent="0.35">
      <c r="A68">
        <v>64</v>
      </c>
      <c r="B68">
        <v>1.3199999999999901</v>
      </c>
      <c r="C68">
        <f t="shared" si="2"/>
        <v>1.7423999999999737</v>
      </c>
    </row>
    <row r="69" spans="1:3" x14ac:dyDescent="0.35">
      <c r="A69">
        <v>65</v>
      </c>
      <c r="B69">
        <v>1.32499999999999</v>
      </c>
      <c r="C69">
        <f t="shared" ref="C69:C132" si="3">B69^2</f>
        <v>1.7556249999999733</v>
      </c>
    </row>
    <row r="70" spans="1:3" x14ac:dyDescent="0.35">
      <c r="A70">
        <v>66</v>
      </c>
      <c r="B70">
        <v>1.3299999999999901</v>
      </c>
      <c r="C70">
        <f t="shared" si="3"/>
        <v>1.7688999999999737</v>
      </c>
    </row>
    <row r="71" spans="1:3" x14ac:dyDescent="0.35">
      <c r="A71">
        <v>67</v>
      </c>
      <c r="B71">
        <v>1.33499999999999</v>
      </c>
      <c r="C71">
        <f t="shared" si="3"/>
        <v>1.7822249999999733</v>
      </c>
    </row>
    <row r="72" spans="1:3" x14ac:dyDescent="0.35">
      <c r="A72">
        <v>68</v>
      </c>
      <c r="B72">
        <v>1.3399999999999901</v>
      </c>
      <c r="C72">
        <f t="shared" si="3"/>
        <v>1.7955999999999734</v>
      </c>
    </row>
    <row r="73" spans="1:3" x14ac:dyDescent="0.35">
      <c r="A73">
        <v>69</v>
      </c>
      <c r="B73">
        <v>1.34499999999999</v>
      </c>
      <c r="C73">
        <f t="shared" si="3"/>
        <v>1.809024999999973</v>
      </c>
    </row>
    <row r="74" spans="1:3" x14ac:dyDescent="0.35">
      <c r="A74">
        <v>70</v>
      </c>
      <c r="B74">
        <v>1.3499999999999901</v>
      </c>
      <c r="C74">
        <f t="shared" si="3"/>
        <v>1.8224999999999734</v>
      </c>
    </row>
    <row r="75" spans="1:3" x14ac:dyDescent="0.35">
      <c r="A75">
        <v>71</v>
      </c>
      <c r="B75">
        <v>1.35499999999999</v>
      </c>
      <c r="C75">
        <f t="shared" si="3"/>
        <v>1.8360249999999729</v>
      </c>
    </row>
    <row r="76" spans="1:3" x14ac:dyDescent="0.35">
      <c r="A76">
        <v>72</v>
      </c>
      <c r="B76">
        <v>1.3599999999999901</v>
      </c>
      <c r="C76">
        <f t="shared" si="3"/>
        <v>1.849599999999973</v>
      </c>
    </row>
    <row r="77" spans="1:3" x14ac:dyDescent="0.35">
      <c r="A77">
        <v>73</v>
      </c>
      <c r="B77">
        <v>1.36499999999999</v>
      </c>
      <c r="C77">
        <f t="shared" si="3"/>
        <v>1.8632249999999726</v>
      </c>
    </row>
    <row r="78" spans="1:3" x14ac:dyDescent="0.35">
      <c r="A78">
        <v>74</v>
      </c>
      <c r="B78">
        <v>1.3699999999999899</v>
      </c>
      <c r="C78">
        <f t="shared" si="3"/>
        <v>1.8768999999999723</v>
      </c>
    </row>
    <row r="79" spans="1:3" x14ac:dyDescent="0.35">
      <c r="A79">
        <v>75</v>
      </c>
      <c r="B79">
        <v>1.37499999999999</v>
      </c>
      <c r="C79">
        <f t="shared" si="3"/>
        <v>1.8906249999999725</v>
      </c>
    </row>
    <row r="80" spans="1:3" x14ac:dyDescent="0.35">
      <c r="A80">
        <v>76</v>
      </c>
      <c r="B80">
        <v>1.3799999999999899</v>
      </c>
      <c r="C80">
        <f t="shared" si="3"/>
        <v>1.9043999999999721</v>
      </c>
    </row>
    <row r="81" spans="1:3" x14ac:dyDescent="0.35">
      <c r="A81">
        <v>77</v>
      </c>
      <c r="B81">
        <v>1.38499999999999</v>
      </c>
      <c r="C81">
        <f t="shared" si="3"/>
        <v>1.9182249999999723</v>
      </c>
    </row>
    <row r="82" spans="1:3" x14ac:dyDescent="0.35">
      <c r="A82">
        <v>78</v>
      </c>
      <c r="B82">
        <v>1.3899999999999899</v>
      </c>
      <c r="C82">
        <f t="shared" si="3"/>
        <v>1.932099999999972</v>
      </c>
    </row>
    <row r="83" spans="1:3" x14ac:dyDescent="0.35">
      <c r="A83">
        <v>79</v>
      </c>
      <c r="B83">
        <v>1.39499999999999</v>
      </c>
      <c r="C83">
        <f t="shared" si="3"/>
        <v>1.9460249999999721</v>
      </c>
    </row>
    <row r="84" spans="1:3" x14ac:dyDescent="0.35">
      <c r="A84">
        <v>80</v>
      </c>
      <c r="B84">
        <v>1.3999999999999899</v>
      </c>
      <c r="C84">
        <f t="shared" si="3"/>
        <v>1.9599999999999718</v>
      </c>
    </row>
    <row r="85" spans="1:3" x14ac:dyDescent="0.35">
      <c r="A85">
        <v>81</v>
      </c>
      <c r="B85">
        <v>1.40499999999999</v>
      </c>
      <c r="C85">
        <f t="shared" si="3"/>
        <v>1.9740249999999719</v>
      </c>
    </row>
    <row r="86" spans="1:3" x14ac:dyDescent="0.35">
      <c r="A86">
        <v>82</v>
      </c>
      <c r="B86">
        <v>1.4099999999999899</v>
      </c>
      <c r="C86">
        <f t="shared" si="3"/>
        <v>1.9880999999999716</v>
      </c>
    </row>
    <row r="87" spans="1:3" x14ac:dyDescent="0.35">
      <c r="A87">
        <v>83</v>
      </c>
      <c r="B87">
        <v>1.41499999999999</v>
      </c>
      <c r="C87">
        <f t="shared" si="3"/>
        <v>2.0022249999999717</v>
      </c>
    </row>
    <row r="88" spans="1:3" x14ac:dyDescent="0.35">
      <c r="A88">
        <v>84</v>
      </c>
      <c r="B88">
        <v>1.4199999999999899</v>
      </c>
      <c r="C88">
        <f t="shared" si="3"/>
        <v>2.0163999999999715</v>
      </c>
    </row>
    <row r="89" spans="1:3" x14ac:dyDescent="0.35">
      <c r="A89">
        <v>85</v>
      </c>
      <c r="B89">
        <v>1.4249999999999901</v>
      </c>
      <c r="C89">
        <f t="shared" si="3"/>
        <v>2.0306249999999717</v>
      </c>
    </row>
    <row r="90" spans="1:3" x14ac:dyDescent="0.35">
      <c r="A90">
        <v>86</v>
      </c>
      <c r="B90">
        <v>1.4299999999999899</v>
      </c>
      <c r="C90">
        <f t="shared" si="3"/>
        <v>2.0448999999999713</v>
      </c>
    </row>
    <row r="91" spans="1:3" x14ac:dyDescent="0.35">
      <c r="A91">
        <v>87</v>
      </c>
      <c r="B91">
        <v>1.4349999999999901</v>
      </c>
      <c r="C91">
        <f t="shared" si="3"/>
        <v>2.0592249999999717</v>
      </c>
    </row>
    <row r="92" spans="1:3" x14ac:dyDescent="0.35">
      <c r="A92">
        <v>88</v>
      </c>
      <c r="B92">
        <v>1.43999999999999</v>
      </c>
      <c r="C92">
        <f t="shared" si="3"/>
        <v>2.073599999999971</v>
      </c>
    </row>
    <row r="93" spans="1:3" x14ac:dyDescent="0.35">
      <c r="A93">
        <v>89</v>
      </c>
      <c r="B93">
        <v>1.4449999999999901</v>
      </c>
      <c r="C93">
        <f t="shared" si="3"/>
        <v>2.0880249999999712</v>
      </c>
    </row>
    <row r="94" spans="1:3" x14ac:dyDescent="0.35">
      <c r="A94">
        <v>90</v>
      </c>
      <c r="B94">
        <v>1.44999999999999</v>
      </c>
      <c r="C94">
        <f t="shared" si="3"/>
        <v>2.1024999999999707</v>
      </c>
    </row>
    <row r="95" spans="1:3" x14ac:dyDescent="0.35">
      <c r="A95">
        <v>91</v>
      </c>
      <c r="B95">
        <v>1.4549999999999901</v>
      </c>
      <c r="C95">
        <f t="shared" si="3"/>
        <v>2.1170249999999711</v>
      </c>
    </row>
    <row r="96" spans="1:3" x14ac:dyDescent="0.35">
      <c r="A96">
        <v>92</v>
      </c>
      <c r="B96">
        <v>1.45999999999999</v>
      </c>
      <c r="C96">
        <f t="shared" si="3"/>
        <v>2.1315999999999709</v>
      </c>
    </row>
    <row r="97" spans="1:3" x14ac:dyDescent="0.35">
      <c r="A97">
        <v>93</v>
      </c>
      <c r="B97">
        <v>1.4649999999999901</v>
      </c>
      <c r="C97">
        <f t="shared" si="3"/>
        <v>2.146224999999971</v>
      </c>
    </row>
    <row r="98" spans="1:3" x14ac:dyDescent="0.35">
      <c r="A98">
        <v>94</v>
      </c>
      <c r="B98">
        <v>1.46999999999999</v>
      </c>
      <c r="C98">
        <f t="shared" si="3"/>
        <v>2.1608999999999705</v>
      </c>
    </row>
    <row r="99" spans="1:3" x14ac:dyDescent="0.35">
      <c r="A99">
        <v>95</v>
      </c>
      <c r="B99">
        <v>1.4749999999999901</v>
      </c>
      <c r="C99">
        <f t="shared" si="3"/>
        <v>2.1756249999999708</v>
      </c>
    </row>
    <row r="100" spans="1:3" x14ac:dyDescent="0.35">
      <c r="A100">
        <v>96</v>
      </c>
      <c r="B100">
        <v>1.47999999999999</v>
      </c>
      <c r="C100">
        <f t="shared" si="3"/>
        <v>2.1903999999999706</v>
      </c>
    </row>
    <row r="101" spans="1:3" x14ac:dyDescent="0.35">
      <c r="A101">
        <v>97</v>
      </c>
      <c r="B101">
        <v>1.4849999999999901</v>
      </c>
      <c r="C101">
        <f t="shared" si="3"/>
        <v>2.2052249999999707</v>
      </c>
    </row>
    <row r="102" spans="1:3" x14ac:dyDescent="0.35">
      <c r="A102">
        <v>98</v>
      </c>
      <c r="B102">
        <v>1.48999999999999</v>
      </c>
      <c r="C102">
        <f t="shared" si="3"/>
        <v>2.2200999999999702</v>
      </c>
    </row>
    <row r="103" spans="1:3" x14ac:dyDescent="0.35">
      <c r="A103">
        <v>99</v>
      </c>
      <c r="B103">
        <v>1.4949999999999899</v>
      </c>
      <c r="C103">
        <f t="shared" si="3"/>
        <v>2.2350249999999696</v>
      </c>
    </row>
    <row r="104" spans="1:3" x14ac:dyDescent="0.35">
      <c r="A104">
        <v>100</v>
      </c>
      <c r="B104">
        <v>1.49999999999999</v>
      </c>
      <c r="C104">
        <f t="shared" si="3"/>
        <v>2.2499999999999698</v>
      </c>
    </row>
    <row r="105" spans="1:3" x14ac:dyDescent="0.35">
      <c r="A105">
        <v>101</v>
      </c>
      <c r="B105">
        <v>1.5049999999999899</v>
      </c>
      <c r="C105">
        <f t="shared" si="3"/>
        <v>2.2650249999999694</v>
      </c>
    </row>
    <row r="106" spans="1:3" x14ac:dyDescent="0.35">
      <c r="A106">
        <v>102</v>
      </c>
      <c r="B106">
        <v>1.50999999999999</v>
      </c>
      <c r="C106">
        <f t="shared" si="3"/>
        <v>2.2800999999999698</v>
      </c>
    </row>
    <row r="107" spans="1:3" x14ac:dyDescent="0.35">
      <c r="A107">
        <v>103</v>
      </c>
      <c r="B107">
        <v>1.5149999999999899</v>
      </c>
      <c r="C107">
        <f t="shared" si="3"/>
        <v>2.2952249999999692</v>
      </c>
    </row>
    <row r="108" spans="1:3" x14ac:dyDescent="0.35">
      <c r="A108">
        <v>104</v>
      </c>
      <c r="B108">
        <v>1.51999999999999</v>
      </c>
      <c r="C108">
        <f t="shared" si="3"/>
        <v>2.3103999999999698</v>
      </c>
    </row>
    <row r="109" spans="1:3" x14ac:dyDescent="0.35">
      <c r="A109">
        <v>105</v>
      </c>
      <c r="B109">
        <v>1.5249999999999899</v>
      </c>
      <c r="C109">
        <f t="shared" si="3"/>
        <v>2.3256249999999694</v>
      </c>
    </row>
    <row r="110" spans="1:3" x14ac:dyDescent="0.35">
      <c r="A110">
        <v>106</v>
      </c>
      <c r="B110">
        <v>1.52999999999999</v>
      </c>
      <c r="C110">
        <f t="shared" si="3"/>
        <v>2.3408999999999693</v>
      </c>
    </row>
    <row r="111" spans="1:3" x14ac:dyDescent="0.35">
      <c r="A111">
        <v>107</v>
      </c>
      <c r="B111">
        <v>1.5349999999999899</v>
      </c>
      <c r="C111">
        <f t="shared" si="3"/>
        <v>2.3562249999999691</v>
      </c>
    </row>
    <row r="112" spans="1:3" x14ac:dyDescent="0.35">
      <c r="A112">
        <v>108</v>
      </c>
      <c r="B112">
        <v>1.53999999999999</v>
      </c>
      <c r="C112">
        <f t="shared" si="3"/>
        <v>2.3715999999999693</v>
      </c>
    </row>
    <row r="113" spans="1:3" x14ac:dyDescent="0.35">
      <c r="A113">
        <v>109</v>
      </c>
      <c r="B113">
        <v>1.5449999999999899</v>
      </c>
      <c r="C113">
        <f t="shared" si="3"/>
        <v>2.3870249999999689</v>
      </c>
    </row>
    <row r="114" spans="1:3" x14ac:dyDescent="0.35">
      <c r="A114">
        <v>110</v>
      </c>
      <c r="B114">
        <v>1.5499999999999901</v>
      </c>
      <c r="C114">
        <f t="shared" si="3"/>
        <v>2.4024999999999692</v>
      </c>
    </row>
    <row r="115" spans="1:3" x14ac:dyDescent="0.35">
      <c r="A115">
        <v>111</v>
      </c>
      <c r="B115">
        <v>1.5549999999999899</v>
      </c>
      <c r="C115">
        <f t="shared" si="3"/>
        <v>2.4180249999999686</v>
      </c>
    </row>
    <row r="116" spans="1:3" x14ac:dyDescent="0.35">
      <c r="A116">
        <v>112</v>
      </c>
      <c r="B116">
        <v>1.5599999999999901</v>
      </c>
      <c r="C116">
        <f t="shared" si="3"/>
        <v>2.4335999999999691</v>
      </c>
    </row>
    <row r="117" spans="1:3" x14ac:dyDescent="0.35">
      <c r="A117">
        <v>113</v>
      </c>
      <c r="B117">
        <v>1.56499999999999</v>
      </c>
      <c r="C117">
        <f t="shared" si="3"/>
        <v>2.4492249999999687</v>
      </c>
    </row>
    <row r="118" spans="1:3" x14ac:dyDescent="0.35">
      <c r="A118">
        <v>114</v>
      </c>
      <c r="B118">
        <v>1.5699999999999901</v>
      </c>
      <c r="C118">
        <f t="shared" si="3"/>
        <v>2.464899999999969</v>
      </c>
    </row>
    <row r="119" spans="1:3" x14ac:dyDescent="0.35">
      <c r="A119">
        <v>115</v>
      </c>
      <c r="B119">
        <v>1.57499999999999</v>
      </c>
      <c r="C119">
        <f t="shared" si="3"/>
        <v>2.4806249999999683</v>
      </c>
    </row>
    <row r="120" spans="1:3" x14ac:dyDescent="0.35">
      <c r="A120">
        <v>116</v>
      </c>
      <c r="B120">
        <v>1.5799999999999901</v>
      </c>
      <c r="C120">
        <f t="shared" si="3"/>
        <v>2.4963999999999689</v>
      </c>
    </row>
    <row r="121" spans="1:3" x14ac:dyDescent="0.35">
      <c r="A121">
        <v>117</v>
      </c>
      <c r="B121">
        <v>1.58499999999999</v>
      </c>
      <c r="C121">
        <f t="shared" si="3"/>
        <v>2.5122249999999684</v>
      </c>
    </row>
    <row r="122" spans="1:3" x14ac:dyDescent="0.35">
      <c r="A122">
        <v>118</v>
      </c>
      <c r="B122">
        <v>1.5899999999999901</v>
      </c>
      <c r="C122">
        <f t="shared" si="3"/>
        <v>2.5280999999999683</v>
      </c>
    </row>
    <row r="123" spans="1:3" x14ac:dyDescent="0.35">
      <c r="A123">
        <v>119</v>
      </c>
      <c r="B123">
        <v>1.59499999999999</v>
      </c>
      <c r="C123">
        <f t="shared" si="3"/>
        <v>2.544024999999968</v>
      </c>
    </row>
    <row r="124" spans="1:3" x14ac:dyDescent="0.35">
      <c r="A124">
        <v>120</v>
      </c>
      <c r="B124">
        <v>1.5999999999999901</v>
      </c>
      <c r="C124">
        <f t="shared" si="3"/>
        <v>2.5599999999999685</v>
      </c>
    </row>
    <row r="125" spans="1:3" x14ac:dyDescent="0.35">
      <c r="A125">
        <v>121</v>
      </c>
      <c r="B125">
        <v>1.60499999999999</v>
      </c>
      <c r="C125">
        <f t="shared" si="3"/>
        <v>2.576024999999968</v>
      </c>
    </row>
    <row r="126" spans="1:3" x14ac:dyDescent="0.35">
      <c r="A126">
        <v>122</v>
      </c>
      <c r="B126">
        <v>1.6099999999999901</v>
      </c>
      <c r="C126">
        <f t="shared" si="3"/>
        <v>2.5920999999999683</v>
      </c>
    </row>
    <row r="127" spans="1:3" x14ac:dyDescent="0.35">
      <c r="A127">
        <v>123</v>
      </c>
      <c r="B127">
        <v>1.61499999999999</v>
      </c>
      <c r="C127">
        <f t="shared" si="3"/>
        <v>2.6082249999999676</v>
      </c>
    </row>
    <row r="128" spans="1:3" x14ac:dyDescent="0.35">
      <c r="A128">
        <v>124</v>
      </c>
      <c r="B128">
        <v>1.6199999999999899</v>
      </c>
      <c r="C128">
        <f t="shared" si="3"/>
        <v>2.6243999999999672</v>
      </c>
    </row>
    <row r="129" spans="1:3" x14ac:dyDescent="0.35">
      <c r="A129">
        <v>125</v>
      </c>
      <c r="B129">
        <v>1.62499999999999</v>
      </c>
      <c r="C129">
        <f t="shared" si="3"/>
        <v>2.6406249999999676</v>
      </c>
    </row>
    <row r="130" spans="1:3" x14ac:dyDescent="0.35">
      <c r="A130">
        <v>126</v>
      </c>
      <c r="B130">
        <v>1.6299999999999899</v>
      </c>
      <c r="C130">
        <f t="shared" si="3"/>
        <v>2.656899999999967</v>
      </c>
    </row>
    <row r="131" spans="1:3" x14ac:dyDescent="0.35">
      <c r="A131">
        <v>127</v>
      </c>
      <c r="B131">
        <v>1.63499999999999</v>
      </c>
      <c r="C131">
        <f t="shared" si="3"/>
        <v>2.6732249999999675</v>
      </c>
    </row>
    <row r="132" spans="1:3" x14ac:dyDescent="0.35">
      <c r="A132">
        <v>128</v>
      </c>
      <c r="B132">
        <v>1.6399999999999899</v>
      </c>
      <c r="C132">
        <f t="shared" si="3"/>
        <v>2.6895999999999667</v>
      </c>
    </row>
    <row r="133" spans="1:3" x14ac:dyDescent="0.35">
      <c r="A133">
        <v>129</v>
      </c>
      <c r="B133">
        <v>1.64499999999999</v>
      </c>
      <c r="C133">
        <f t="shared" ref="C133:C196" si="4">B133^2</f>
        <v>2.706024999999967</v>
      </c>
    </row>
    <row r="134" spans="1:3" x14ac:dyDescent="0.35">
      <c r="A134">
        <v>130</v>
      </c>
      <c r="B134">
        <v>1.6499999999999899</v>
      </c>
      <c r="C134">
        <f t="shared" si="4"/>
        <v>2.7224999999999668</v>
      </c>
    </row>
    <row r="135" spans="1:3" x14ac:dyDescent="0.35">
      <c r="A135">
        <v>131</v>
      </c>
      <c r="B135">
        <v>1.65499999999999</v>
      </c>
      <c r="C135">
        <f t="shared" si="4"/>
        <v>2.739024999999967</v>
      </c>
    </row>
    <row r="136" spans="1:3" x14ac:dyDescent="0.35">
      <c r="A136">
        <v>132</v>
      </c>
      <c r="B136">
        <v>1.6599999999999899</v>
      </c>
      <c r="C136">
        <f t="shared" si="4"/>
        <v>2.7555999999999665</v>
      </c>
    </row>
    <row r="137" spans="1:3" x14ac:dyDescent="0.35">
      <c r="A137">
        <v>133</v>
      </c>
      <c r="B137">
        <v>1.66499999999999</v>
      </c>
      <c r="C137">
        <f t="shared" si="4"/>
        <v>2.7722249999999669</v>
      </c>
    </row>
    <row r="138" spans="1:3" x14ac:dyDescent="0.35">
      <c r="A138">
        <v>134</v>
      </c>
      <c r="B138">
        <v>1.6699999999999899</v>
      </c>
      <c r="C138">
        <f t="shared" si="4"/>
        <v>2.7888999999999662</v>
      </c>
    </row>
    <row r="139" spans="1:3" x14ac:dyDescent="0.35">
      <c r="A139">
        <v>135</v>
      </c>
      <c r="B139">
        <v>1.6749999999999901</v>
      </c>
      <c r="C139">
        <f t="shared" si="4"/>
        <v>2.8056249999999667</v>
      </c>
    </row>
    <row r="140" spans="1:3" x14ac:dyDescent="0.35">
      <c r="A140">
        <v>136</v>
      </c>
      <c r="B140">
        <v>1.6799999999999899</v>
      </c>
      <c r="C140">
        <f t="shared" si="4"/>
        <v>2.8223999999999663</v>
      </c>
    </row>
    <row r="141" spans="1:3" x14ac:dyDescent="0.35">
      <c r="A141">
        <v>137</v>
      </c>
      <c r="B141">
        <v>1.6849999999999801</v>
      </c>
      <c r="C141">
        <f t="shared" si="4"/>
        <v>2.8392249999999328</v>
      </c>
    </row>
    <row r="142" spans="1:3" x14ac:dyDescent="0.35">
      <c r="A142">
        <v>138</v>
      </c>
      <c r="B142">
        <v>1.68999999999998</v>
      </c>
      <c r="C142">
        <f t="shared" si="4"/>
        <v>2.8560999999999321</v>
      </c>
    </row>
    <row r="143" spans="1:3" x14ac:dyDescent="0.35">
      <c r="A143">
        <v>139</v>
      </c>
      <c r="B143">
        <v>1.6949999999999801</v>
      </c>
      <c r="C143">
        <f t="shared" si="4"/>
        <v>2.8730249999999327</v>
      </c>
    </row>
    <row r="144" spans="1:3" x14ac:dyDescent="0.35">
      <c r="A144">
        <v>140</v>
      </c>
      <c r="B144">
        <v>1.69999999999999</v>
      </c>
      <c r="C144">
        <f t="shared" si="4"/>
        <v>2.8899999999999659</v>
      </c>
    </row>
    <row r="145" spans="1:3" x14ac:dyDescent="0.35">
      <c r="A145">
        <v>141</v>
      </c>
      <c r="B145">
        <v>1.7049999999999801</v>
      </c>
      <c r="C145">
        <f t="shared" si="4"/>
        <v>2.907024999999932</v>
      </c>
    </row>
    <row r="146" spans="1:3" x14ac:dyDescent="0.35">
      <c r="A146">
        <v>142</v>
      </c>
      <c r="B146">
        <v>1.70999999999998</v>
      </c>
      <c r="C146">
        <f t="shared" si="4"/>
        <v>2.9240999999999318</v>
      </c>
    </row>
    <row r="147" spans="1:3" x14ac:dyDescent="0.35">
      <c r="A147">
        <v>143</v>
      </c>
      <c r="B147">
        <v>1.7149999999999801</v>
      </c>
      <c r="C147">
        <f t="shared" si="4"/>
        <v>2.9412249999999318</v>
      </c>
    </row>
    <row r="148" spans="1:3" x14ac:dyDescent="0.35">
      <c r="A148">
        <v>144</v>
      </c>
      <c r="B148">
        <v>1.71999999999999</v>
      </c>
      <c r="C148">
        <f t="shared" si="4"/>
        <v>2.9583999999999655</v>
      </c>
    </row>
    <row r="149" spans="1:3" x14ac:dyDescent="0.35">
      <c r="A149">
        <v>145</v>
      </c>
      <c r="B149">
        <v>1.7249999999999801</v>
      </c>
      <c r="C149">
        <f t="shared" si="4"/>
        <v>2.9756249999999316</v>
      </c>
    </row>
    <row r="150" spans="1:3" x14ac:dyDescent="0.35">
      <c r="A150">
        <v>146</v>
      </c>
      <c r="B150">
        <v>1.72999999999998</v>
      </c>
      <c r="C150">
        <f t="shared" si="4"/>
        <v>2.9928999999999308</v>
      </c>
    </row>
    <row r="151" spans="1:3" x14ac:dyDescent="0.35">
      <c r="A151">
        <v>147</v>
      </c>
      <c r="B151">
        <v>1.7349999999999799</v>
      </c>
      <c r="C151">
        <f t="shared" si="4"/>
        <v>3.0102249999999304</v>
      </c>
    </row>
    <row r="152" spans="1:3" x14ac:dyDescent="0.35">
      <c r="A152">
        <v>148</v>
      </c>
      <c r="B152">
        <v>1.73999999999998</v>
      </c>
      <c r="C152">
        <f t="shared" si="4"/>
        <v>3.0275999999999303</v>
      </c>
    </row>
    <row r="153" spans="1:3" x14ac:dyDescent="0.35">
      <c r="A153">
        <v>149</v>
      </c>
      <c r="B153">
        <v>1.7449999999999799</v>
      </c>
      <c r="C153">
        <f t="shared" si="4"/>
        <v>3.0450249999999297</v>
      </c>
    </row>
    <row r="154" spans="1:3" x14ac:dyDescent="0.35">
      <c r="A154">
        <v>150</v>
      </c>
      <c r="B154">
        <v>1.74999999999998</v>
      </c>
      <c r="C154">
        <f t="shared" si="4"/>
        <v>3.0624999999999298</v>
      </c>
    </row>
    <row r="155" spans="1:3" x14ac:dyDescent="0.35">
      <c r="A155">
        <v>151</v>
      </c>
      <c r="B155">
        <v>1.7549999999999799</v>
      </c>
      <c r="C155">
        <f t="shared" si="4"/>
        <v>3.0800249999999294</v>
      </c>
    </row>
    <row r="156" spans="1:3" x14ac:dyDescent="0.35">
      <c r="A156">
        <v>152</v>
      </c>
      <c r="B156">
        <v>1.75999999999998</v>
      </c>
      <c r="C156">
        <f t="shared" si="4"/>
        <v>3.0975999999999297</v>
      </c>
    </row>
    <row r="157" spans="1:3" x14ac:dyDescent="0.35">
      <c r="A157">
        <v>153</v>
      </c>
      <c r="B157">
        <v>1.7649999999999799</v>
      </c>
      <c r="C157">
        <f t="shared" si="4"/>
        <v>3.1152249999999291</v>
      </c>
    </row>
    <row r="158" spans="1:3" x14ac:dyDescent="0.35">
      <c r="A158">
        <v>154</v>
      </c>
      <c r="B158">
        <v>1.76999999999998</v>
      </c>
      <c r="C158">
        <f t="shared" si="4"/>
        <v>3.1328999999999292</v>
      </c>
    </row>
    <row r="159" spans="1:3" x14ac:dyDescent="0.35">
      <c r="A159">
        <v>155</v>
      </c>
      <c r="B159">
        <v>1.7749999999999799</v>
      </c>
      <c r="C159">
        <f t="shared" si="4"/>
        <v>3.1506249999999287</v>
      </c>
    </row>
    <row r="160" spans="1:3" x14ac:dyDescent="0.35">
      <c r="A160">
        <v>156</v>
      </c>
      <c r="B160">
        <v>1.77999999999998</v>
      </c>
      <c r="C160">
        <f t="shared" si="4"/>
        <v>3.1683999999999291</v>
      </c>
    </row>
    <row r="161" spans="1:3" x14ac:dyDescent="0.35">
      <c r="A161">
        <v>157</v>
      </c>
      <c r="B161">
        <v>1.7849999999999799</v>
      </c>
      <c r="C161">
        <f t="shared" si="4"/>
        <v>3.1862249999999284</v>
      </c>
    </row>
    <row r="162" spans="1:3" x14ac:dyDescent="0.35">
      <c r="A162">
        <v>158</v>
      </c>
      <c r="B162">
        <v>1.7899999999999801</v>
      </c>
      <c r="C162">
        <f t="shared" si="4"/>
        <v>3.2040999999999284</v>
      </c>
    </row>
    <row r="163" spans="1:3" x14ac:dyDescent="0.35">
      <c r="A163">
        <v>159</v>
      </c>
      <c r="B163">
        <v>1.7949999999999799</v>
      </c>
      <c r="C163">
        <f t="shared" si="4"/>
        <v>3.222024999999928</v>
      </c>
    </row>
    <row r="164" spans="1:3" x14ac:dyDescent="0.35">
      <c r="A164">
        <v>160</v>
      </c>
      <c r="B164">
        <v>1.7999999999999801</v>
      </c>
      <c r="C164">
        <f t="shared" si="4"/>
        <v>3.2399999999999283</v>
      </c>
    </row>
    <row r="165" spans="1:3" x14ac:dyDescent="0.35">
      <c r="A165">
        <v>161</v>
      </c>
      <c r="B165">
        <v>1.80499999999998</v>
      </c>
      <c r="C165">
        <f t="shared" si="4"/>
        <v>3.2580249999999276</v>
      </c>
    </row>
    <row r="166" spans="1:3" x14ac:dyDescent="0.35">
      <c r="A166">
        <v>162</v>
      </c>
      <c r="B166">
        <v>1.8099999999999801</v>
      </c>
      <c r="C166">
        <f t="shared" si="4"/>
        <v>3.2760999999999281</v>
      </c>
    </row>
    <row r="167" spans="1:3" x14ac:dyDescent="0.35">
      <c r="A167">
        <v>163</v>
      </c>
      <c r="B167">
        <v>1.81499999999998</v>
      </c>
      <c r="C167">
        <f t="shared" si="4"/>
        <v>3.2942249999999271</v>
      </c>
    </row>
    <row r="168" spans="1:3" x14ac:dyDescent="0.35">
      <c r="A168">
        <v>164</v>
      </c>
      <c r="B168">
        <v>1.8199999999999801</v>
      </c>
      <c r="C168">
        <f t="shared" si="4"/>
        <v>3.3123999999999274</v>
      </c>
    </row>
    <row r="169" spans="1:3" x14ac:dyDescent="0.35">
      <c r="A169">
        <v>165</v>
      </c>
      <c r="B169">
        <v>1.82499999999998</v>
      </c>
      <c r="C169">
        <f t="shared" si="4"/>
        <v>3.3306249999999271</v>
      </c>
    </row>
    <row r="170" spans="1:3" x14ac:dyDescent="0.35">
      <c r="A170">
        <v>166</v>
      </c>
      <c r="B170">
        <v>1.8299999999999801</v>
      </c>
      <c r="C170">
        <f t="shared" si="4"/>
        <v>3.3488999999999272</v>
      </c>
    </row>
    <row r="171" spans="1:3" x14ac:dyDescent="0.35">
      <c r="A171">
        <v>167</v>
      </c>
      <c r="B171">
        <v>1.83499999999998</v>
      </c>
      <c r="C171">
        <f t="shared" si="4"/>
        <v>3.3672249999999266</v>
      </c>
    </row>
    <row r="172" spans="1:3" x14ac:dyDescent="0.35">
      <c r="A172">
        <v>168</v>
      </c>
      <c r="B172">
        <v>1.8399999999999801</v>
      </c>
      <c r="C172">
        <f t="shared" si="4"/>
        <v>3.3855999999999269</v>
      </c>
    </row>
    <row r="173" spans="1:3" x14ac:dyDescent="0.35">
      <c r="A173">
        <v>169</v>
      </c>
      <c r="B173">
        <v>1.84499999999998</v>
      </c>
      <c r="C173">
        <f t="shared" si="4"/>
        <v>3.4040249999999261</v>
      </c>
    </row>
    <row r="174" spans="1:3" x14ac:dyDescent="0.35">
      <c r="A174">
        <v>170</v>
      </c>
      <c r="B174">
        <v>1.8499999999999801</v>
      </c>
      <c r="C174">
        <f t="shared" si="4"/>
        <v>3.4224999999999266</v>
      </c>
    </row>
    <row r="175" spans="1:3" x14ac:dyDescent="0.35">
      <c r="A175">
        <v>171</v>
      </c>
      <c r="B175">
        <v>1.85499999999998</v>
      </c>
      <c r="C175">
        <f t="shared" si="4"/>
        <v>3.4410249999999256</v>
      </c>
    </row>
    <row r="176" spans="1:3" x14ac:dyDescent="0.35">
      <c r="A176">
        <v>172</v>
      </c>
      <c r="B176">
        <v>1.8599999999999799</v>
      </c>
      <c r="C176">
        <f t="shared" si="4"/>
        <v>3.4595999999999254</v>
      </c>
    </row>
    <row r="177" spans="1:3" x14ac:dyDescent="0.35">
      <c r="A177">
        <v>173</v>
      </c>
      <c r="B177">
        <v>1.86499999999998</v>
      </c>
      <c r="C177">
        <f t="shared" si="4"/>
        <v>3.4782249999999255</v>
      </c>
    </row>
    <row r="178" spans="1:3" x14ac:dyDescent="0.35">
      <c r="A178">
        <v>174</v>
      </c>
      <c r="B178">
        <v>1.8699999999999799</v>
      </c>
      <c r="C178">
        <f t="shared" si="4"/>
        <v>3.4968999999999246</v>
      </c>
    </row>
    <row r="179" spans="1:3" x14ac:dyDescent="0.35">
      <c r="A179">
        <v>175</v>
      </c>
      <c r="B179">
        <v>1.87499999999998</v>
      </c>
      <c r="C179">
        <f t="shared" si="4"/>
        <v>3.5156249999999249</v>
      </c>
    </row>
    <row r="180" spans="1:3" x14ac:dyDescent="0.35">
      <c r="A180">
        <v>176</v>
      </c>
      <c r="B180">
        <v>1.8799999999999799</v>
      </c>
      <c r="C180">
        <f t="shared" si="4"/>
        <v>3.5343999999999243</v>
      </c>
    </row>
    <row r="181" spans="1:3" x14ac:dyDescent="0.35">
      <c r="A181">
        <v>177</v>
      </c>
      <c r="B181">
        <v>1.88499999999998</v>
      </c>
      <c r="C181">
        <f t="shared" si="4"/>
        <v>3.5532249999999248</v>
      </c>
    </row>
    <row r="182" spans="1:3" x14ac:dyDescent="0.35">
      <c r="A182">
        <v>178</v>
      </c>
      <c r="B182">
        <v>1.8899999999999799</v>
      </c>
      <c r="C182">
        <f t="shared" si="4"/>
        <v>3.5720999999999239</v>
      </c>
    </row>
    <row r="183" spans="1:3" x14ac:dyDescent="0.35">
      <c r="A183">
        <v>179</v>
      </c>
      <c r="B183">
        <v>1.89499999999998</v>
      </c>
      <c r="C183">
        <f t="shared" si="4"/>
        <v>3.5910249999999242</v>
      </c>
    </row>
    <row r="184" spans="1:3" x14ac:dyDescent="0.35">
      <c r="A184">
        <v>180</v>
      </c>
      <c r="B184">
        <v>1.8999999999999799</v>
      </c>
      <c r="C184">
        <f t="shared" si="4"/>
        <v>3.6099999999999239</v>
      </c>
    </row>
    <row r="185" spans="1:3" x14ac:dyDescent="0.35">
      <c r="A185">
        <v>181</v>
      </c>
      <c r="B185">
        <v>1.90499999999998</v>
      </c>
      <c r="C185">
        <f t="shared" si="4"/>
        <v>3.629024999999924</v>
      </c>
    </row>
    <row r="186" spans="1:3" x14ac:dyDescent="0.35">
      <c r="A186">
        <v>182</v>
      </c>
      <c r="B186">
        <v>1.9099999999999799</v>
      </c>
      <c r="C186">
        <f t="shared" si="4"/>
        <v>3.6480999999999235</v>
      </c>
    </row>
    <row r="187" spans="1:3" x14ac:dyDescent="0.35">
      <c r="A187">
        <v>183</v>
      </c>
      <c r="B187">
        <v>1.9149999999999801</v>
      </c>
      <c r="C187">
        <f t="shared" si="4"/>
        <v>3.6672249999999238</v>
      </c>
    </row>
    <row r="188" spans="1:3" x14ac:dyDescent="0.35">
      <c r="A188">
        <v>184</v>
      </c>
      <c r="B188">
        <v>1.9199999999999799</v>
      </c>
      <c r="C188">
        <f t="shared" si="4"/>
        <v>3.6863999999999231</v>
      </c>
    </row>
    <row r="189" spans="1:3" x14ac:dyDescent="0.35">
      <c r="A189">
        <v>185</v>
      </c>
      <c r="B189">
        <v>1.9249999999999801</v>
      </c>
      <c r="C189">
        <f t="shared" si="4"/>
        <v>3.7056249999999231</v>
      </c>
    </row>
    <row r="190" spans="1:3" x14ac:dyDescent="0.35">
      <c r="A190">
        <v>186</v>
      </c>
      <c r="B190">
        <v>1.92999999999998</v>
      </c>
      <c r="C190">
        <f t="shared" si="4"/>
        <v>3.7248999999999226</v>
      </c>
    </row>
    <row r="191" spans="1:3" x14ac:dyDescent="0.35">
      <c r="A191">
        <v>187</v>
      </c>
      <c r="B191">
        <v>1.9349999999999801</v>
      </c>
      <c r="C191">
        <f t="shared" si="4"/>
        <v>3.7442249999999229</v>
      </c>
    </row>
    <row r="192" spans="1:3" x14ac:dyDescent="0.35">
      <c r="A192">
        <v>188</v>
      </c>
      <c r="B192">
        <v>1.93999999999998</v>
      </c>
      <c r="C192">
        <f t="shared" si="4"/>
        <v>3.7635999999999221</v>
      </c>
    </row>
    <row r="193" spans="1:3" x14ac:dyDescent="0.35">
      <c r="A193">
        <v>189</v>
      </c>
      <c r="B193">
        <v>1.9449999999999801</v>
      </c>
      <c r="C193">
        <f t="shared" si="4"/>
        <v>3.7830249999999226</v>
      </c>
    </row>
    <row r="194" spans="1:3" x14ac:dyDescent="0.35">
      <c r="A194">
        <v>190</v>
      </c>
      <c r="B194">
        <v>1.94999999999998</v>
      </c>
      <c r="C194">
        <f t="shared" si="4"/>
        <v>3.8024999999999221</v>
      </c>
    </row>
    <row r="195" spans="1:3" x14ac:dyDescent="0.35">
      <c r="A195">
        <v>191</v>
      </c>
      <c r="B195">
        <v>1.9549999999999801</v>
      </c>
      <c r="C195">
        <f t="shared" si="4"/>
        <v>3.8220249999999223</v>
      </c>
    </row>
    <row r="196" spans="1:3" x14ac:dyDescent="0.35">
      <c r="A196">
        <v>192</v>
      </c>
      <c r="B196">
        <v>1.95999999999998</v>
      </c>
      <c r="C196">
        <f t="shared" si="4"/>
        <v>3.8415999999999215</v>
      </c>
    </row>
    <row r="197" spans="1:3" x14ac:dyDescent="0.35">
      <c r="A197">
        <v>193</v>
      </c>
      <c r="B197">
        <v>1.9649999999999801</v>
      </c>
      <c r="C197">
        <f t="shared" ref="C197:C204" si="5">B197^2</f>
        <v>3.861224999999922</v>
      </c>
    </row>
    <row r="198" spans="1:3" x14ac:dyDescent="0.35">
      <c r="A198">
        <v>194</v>
      </c>
      <c r="B198">
        <v>1.96999999999998</v>
      </c>
      <c r="C198">
        <f t="shared" si="5"/>
        <v>3.880899999999921</v>
      </c>
    </row>
    <row r="199" spans="1:3" x14ac:dyDescent="0.35">
      <c r="A199">
        <v>195</v>
      </c>
      <c r="B199">
        <v>1.9749999999999801</v>
      </c>
      <c r="C199">
        <f t="shared" si="5"/>
        <v>3.9006249999999216</v>
      </c>
    </row>
    <row r="200" spans="1:3" x14ac:dyDescent="0.35">
      <c r="A200">
        <v>196</v>
      </c>
      <c r="B200">
        <v>1.97999999999998</v>
      </c>
      <c r="C200">
        <f t="shared" si="5"/>
        <v>3.9203999999999208</v>
      </c>
    </row>
    <row r="201" spans="1:3" x14ac:dyDescent="0.35">
      <c r="A201">
        <v>197</v>
      </c>
      <c r="B201">
        <v>1.9849999999999799</v>
      </c>
      <c r="C201">
        <f t="shared" si="5"/>
        <v>3.9402249999999204</v>
      </c>
    </row>
    <row r="202" spans="1:3" x14ac:dyDescent="0.35">
      <c r="A202">
        <v>198</v>
      </c>
      <c r="B202">
        <v>1.98999999999998</v>
      </c>
      <c r="C202">
        <f t="shared" si="5"/>
        <v>3.9600999999999202</v>
      </c>
    </row>
    <row r="203" spans="1:3" x14ac:dyDescent="0.35">
      <c r="A203">
        <v>199</v>
      </c>
      <c r="B203">
        <v>1.9949999999999799</v>
      </c>
      <c r="C203">
        <f t="shared" si="5"/>
        <v>3.98002499999992</v>
      </c>
    </row>
    <row r="204" spans="1:3" x14ac:dyDescent="0.35">
      <c r="A204">
        <v>200</v>
      </c>
      <c r="B204">
        <v>1.99999999999998</v>
      </c>
      <c r="C204">
        <f t="shared" si="5"/>
        <v>3.9999999999999201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0"/>
  <sheetViews>
    <sheetView workbookViewId="0">
      <selection activeCell="F17" sqref="F17"/>
    </sheetView>
  </sheetViews>
  <sheetFormatPr baseColWidth="10" defaultRowHeight="14.5" x14ac:dyDescent="0.35"/>
  <cols>
    <col min="1" max="1" width="10.90625" style="10"/>
    <col min="6" max="6" width="16.36328125" bestFit="1" customWidth="1"/>
  </cols>
  <sheetData>
    <row r="2" spans="1:11" x14ac:dyDescent="0.35">
      <c r="B2" s="5" t="s">
        <v>19</v>
      </c>
      <c r="C2" s="5">
        <f>1/10</f>
        <v>0.1</v>
      </c>
      <c r="D2" s="1"/>
      <c r="E2" s="1"/>
      <c r="F2" s="1"/>
      <c r="G2" s="1"/>
    </row>
    <row r="3" spans="1:11" x14ac:dyDescent="0.35">
      <c r="A3" s="11" t="s">
        <v>8</v>
      </c>
      <c r="B3" s="3" t="s">
        <v>13</v>
      </c>
      <c r="C3" s="3" t="s">
        <v>14</v>
      </c>
      <c r="D3" s="1"/>
      <c r="E3" s="26" t="s">
        <v>22</v>
      </c>
      <c r="F3" s="26" t="s">
        <v>23</v>
      </c>
      <c r="G3" s="1"/>
    </row>
    <row r="4" spans="1:11" x14ac:dyDescent="0.35">
      <c r="A4" s="11">
        <v>0</v>
      </c>
      <c r="B4" s="2">
        <v>1</v>
      </c>
      <c r="C4" s="7">
        <f>B4^2</f>
        <v>1</v>
      </c>
      <c r="D4" s="1"/>
      <c r="E4" s="1"/>
      <c r="F4" s="1"/>
      <c r="G4" s="1"/>
    </row>
    <row r="5" spans="1:11" x14ac:dyDescent="0.35">
      <c r="A5" s="11">
        <v>1</v>
      </c>
      <c r="B5" s="2">
        <v>1.1000000000000001</v>
      </c>
      <c r="C5" s="2">
        <f t="shared" ref="C5:C14" si="0">B5^2</f>
        <v>1.2100000000000002</v>
      </c>
      <c r="D5" s="1"/>
      <c r="E5" s="1" t="b">
        <f>ISEVEN(A5)</f>
        <v>0</v>
      </c>
      <c r="F5" s="1">
        <f>IF(E5=TRUE,2*C5,4*C5)</f>
        <v>4.8400000000000007</v>
      </c>
      <c r="G5" s="1"/>
    </row>
    <row r="6" spans="1:11" x14ac:dyDescent="0.35">
      <c r="A6" s="11">
        <v>2</v>
      </c>
      <c r="B6" s="2">
        <v>1.2</v>
      </c>
      <c r="C6" s="2">
        <f t="shared" si="0"/>
        <v>1.44</v>
      </c>
      <c r="D6" s="1"/>
      <c r="E6" s="1" t="b">
        <f t="shared" ref="E6:E13" si="1">ISEVEN(A6)</f>
        <v>1</v>
      </c>
      <c r="F6" s="1">
        <f t="shared" ref="F6:F13" si="2">IF(E6=TRUE,2*C6,4*C6)</f>
        <v>2.88</v>
      </c>
      <c r="G6" s="1"/>
    </row>
    <row r="7" spans="1:11" x14ac:dyDescent="0.35">
      <c r="A7" s="11">
        <v>3</v>
      </c>
      <c r="B7" s="2">
        <v>1.3</v>
      </c>
      <c r="C7" s="2">
        <f t="shared" si="0"/>
        <v>1.6900000000000002</v>
      </c>
      <c r="D7" s="1"/>
      <c r="E7" s="1" t="b">
        <f t="shared" si="1"/>
        <v>0</v>
      </c>
      <c r="F7" s="1">
        <f t="shared" si="2"/>
        <v>6.7600000000000007</v>
      </c>
      <c r="G7" s="1"/>
    </row>
    <row r="8" spans="1:11" x14ac:dyDescent="0.35">
      <c r="A8" s="11">
        <v>4</v>
      </c>
      <c r="B8" s="2">
        <v>1.4</v>
      </c>
      <c r="C8" s="2">
        <f t="shared" si="0"/>
        <v>1.9599999999999997</v>
      </c>
      <c r="D8" s="1"/>
      <c r="E8" s="1" t="b">
        <f t="shared" si="1"/>
        <v>1</v>
      </c>
      <c r="F8" s="1">
        <f t="shared" si="2"/>
        <v>3.9199999999999995</v>
      </c>
      <c r="G8" s="1"/>
    </row>
    <row r="9" spans="1:11" x14ac:dyDescent="0.35">
      <c r="A9" s="11">
        <v>5</v>
      </c>
      <c r="B9" s="2">
        <v>1.5</v>
      </c>
      <c r="C9" s="2">
        <f t="shared" si="0"/>
        <v>2.25</v>
      </c>
      <c r="D9" s="1"/>
      <c r="E9" s="1" t="b">
        <f t="shared" si="1"/>
        <v>0</v>
      </c>
      <c r="F9" s="1">
        <f t="shared" si="2"/>
        <v>9</v>
      </c>
      <c r="G9" s="1"/>
    </row>
    <row r="10" spans="1:11" x14ac:dyDescent="0.35">
      <c r="A10" s="11">
        <v>6</v>
      </c>
      <c r="B10" s="2">
        <v>1.6</v>
      </c>
      <c r="C10" s="2">
        <f t="shared" si="0"/>
        <v>2.5600000000000005</v>
      </c>
      <c r="D10" s="1"/>
      <c r="E10" s="1" t="b">
        <f t="shared" si="1"/>
        <v>1</v>
      </c>
      <c r="F10" s="1">
        <f t="shared" si="2"/>
        <v>5.120000000000001</v>
      </c>
      <c r="G10" s="1"/>
      <c r="K10">
        <f>11/32</f>
        <v>0.34375</v>
      </c>
    </row>
    <row r="11" spans="1:11" x14ac:dyDescent="0.35">
      <c r="A11" s="11">
        <v>7</v>
      </c>
      <c r="B11" s="2">
        <v>1.7</v>
      </c>
      <c r="C11" s="2">
        <f t="shared" si="0"/>
        <v>2.8899999999999997</v>
      </c>
      <c r="D11" s="1"/>
      <c r="E11" s="1" t="b">
        <f t="shared" si="1"/>
        <v>0</v>
      </c>
      <c r="F11" s="1">
        <f t="shared" si="2"/>
        <v>11.559999999999999</v>
      </c>
      <c r="G11" s="1"/>
    </row>
    <row r="12" spans="1:11" x14ac:dyDescent="0.35">
      <c r="A12" s="11">
        <v>8</v>
      </c>
      <c r="B12" s="2">
        <v>1.8</v>
      </c>
      <c r="C12" s="2">
        <f t="shared" si="0"/>
        <v>3.24</v>
      </c>
      <c r="D12" s="1"/>
      <c r="E12" s="1" t="b">
        <f t="shared" si="1"/>
        <v>1</v>
      </c>
      <c r="F12" s="1">
        <f t="shared" si="2"/>
        <v>6.48</v>
      </c>
      <c r="G12" s="1"/>
    </row>
    <row r="13" spans="1:11" x14ac:dyDescent="0.35">
      <c r="A13" s="11">
        <v>9</v>
      </c>
      <c r="B13" s="2">
        <v>1.9</v>
      </c>
      <c r="C13" s="2">
        <f t="shared" si="0"/>
        <v>3.61</v>
      </c>
      <c r="D13" s="1"/>
      <c r="E13" s="1" t="b">
        <f t="shared" si="1"/>
        <v>0</v>
      </c>
      <c r="F13" s="1">
        <f t="shared" si="2"/>
        <v>14.44</v>
      </c>
      <c r="G13" s="1"/>
    </row>
    <row r="14" spans="1:11" x14ac:dyDescent="0.35">
      <c r="A14" s="11">
        <v>10</v>
      </c>
      <c r="B14" s="2">
        <v>2</v>
      </c>
      <c r="C14" s="7">
        <f t="shared" si="0"/>
        <v>4</v>
      </c>
      <c r="D14" s="1"/>
      <c r="E14" s="1"/>
      <c r="F14" s="1"/>
      <c r="G14" s="1"/>
    </row>
    <row r="15" spans="1:11" ht="15" thickBot="1" x14ac:dyDescent="0.4">
      <c r="D15" s="1"/>
      <c r="E15" s="1"/>
      <c r="F15" s="1"/>
      <c r="G15" s="1"/>
    </row>
    <row r="16" spans="1:11" x14ac:dyDescent="0.35">
      <c r="D16" s="1"/>
      <c r="E16" s="27" t="s">
        <v>24</v>
      </c>
      <c r="F16" s="28">
        <f>C2/3*(C4+C14+SUM(F5:F13))</f>
        <v>2.3333333333333335</v>
      </c>
      <c r="G16" s="1"/>
    </row>
    <row r="17" spans="4:14" ht="15" thickBot="1" x14ac:dyDescent="0.4">
      <c r="D17" s="1"/>
      <c r="E17" s="29" t="s">
        <v>18</v>
      </c>
      <c r="F17" s="30">
        <f>ABS(7/3-F16)</f>
        <v>0</v>
      </c>
      <c r="G17" s="1"/>
    </row>
    <row r="18" spans="4:14" x14ac:dyDescent="0.35">
      <c r="D18" s="24"/>
      <c r="E18" s="24"/>
      <c r="F18" s="24"/>
      <c r="G18" s="24"/>
      <c r="J18" s="15" t="s">
        <v>20</v>
      </c>
      <c r="K18" s="16">
        <f>$C$2/2*(C4+C14+2*SUM(C5:C13))</f>
        <v>2.3350000000000004</v>
      </c>
      <c r="L18" s="17"/>
    </row>
    <row r="19" spans="4:14" ht="15" thickBot="1" x14ac:dyDescent="0.4">
      <c r="J19" s="18"/>
      <c r="K19" s="19" t="s">
        <v>36</v>
      </c>
      <c r="L19" s="20">
        <f>ABS(7/3-K18)</f>
        <v>1.6666666666669272E-3</v>
      </c>
      <c r="M19" t="s">
        <v>37</v>
      </c>
      <c r="N19" s="25">
        <f>ABS((7/3-K18)/(7/3))</f>
        <v>7.1428571428582585E-4</v>
      </c>
    </row>
    <row r="20" spans="4:14" x14ac:dyDescent="0.35">
      <c r="K20">
        <f>0.01/6</f>
        <v>1.6666666666666668E-3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topLeftCell="A7" zoomScale="104" zoomScaleNormal="104" workbookViewId="0">
      <selection activeCell="E4" sqref="E4"/>
    </sheetView>
  </sheetViews>
  <sheetFormatPr baseColWidth="10" defaultRowHeight="14.5" x14ac:dyDescent="0.35"/>
  <cols>
    <col min="3" max="4" width="11.81640625" bestFit="1" customWidth="1"/>
    <col min="5" max="5" width="10.90625" style="1"/>
    <col min="9" max="9" width="17.81640625" customWidth="1"/>
    <col min="10" max="11" width="11.81640625" bestFit="1" customWidth="1"/>
  </cols>
  <sheetData>
    <row r="1" spans="1:14" x14ac:dyDescent="0.35">
      <c r="A1" s="10" t="s">
        <v>27</v>
      </c>
      <c r="B1" s="10">
        <f>1/10</f>
        <v>0.1</v>
      </c>
    </row>
    <row r="2" spans="1:14" x14ac:dyDescent="0.35">
      <c r="B2" s="2" t="s">
        <v>9</v>
      </c>
      <c r="C2" s="2" t="s">
        <v>10</v>
      </c>
      <c r="D2" s="2" t="s">
        <v>11</v>
      </c>
      <c r="E2" s="14"/>
      <c r="F2" s="2"/>
    </row>
    <row r="3" spans="1:14" x14ac:dyDescent="0.35">
      <c r="B3" s="2" t="s">
        <v>8</v>
      </c>
      <c r="C3" s="2" t="s">
        <v>7</v>
      </c>
      <c r="D3" s="2" t="s">
        <v>6</v>
      </c>
      <c r="E3" s="14" t="s">
        <v>23</v>
      </c>
      <c r="F3" s="2" t="s">
        <v>28</v>
      </c>
    </row>
    <row r="4" spans="1:14" x14ac:dyDescent="0.35">
      <c r="B4" s="2">
        <v>0</v>
      </c>
      <c r="C4" s="2">
        <v>1</v>
      </c>
      <c r="D4" s="3">
        <f>1/C4</f>
        <v>1</v>
      </c>
      <c r="E4" s="14">
        <f>IF(F4=TRUE,D4*2,D4*4)</f>
        <v>2</v>
      </c>
      <c r="F4" s="21" t="b">
        <f>ISEVEN(B4)</f>
        <v>1</v>
      </c>
    </row>
    <row r="5" spans="1:14" x14ac:dyDescent="0.35">
      <c r="B5" s="21">
        <v>1</v>
      </c>
      <c r="C5" s="2">
        <v>1.1000000000000001</v>
      </c>
      <c r="D5" s="2">
        <f t="shared" ref="D5:D14" si="0">1/C5</f>
        <v>0.90909090909090906</v>
      </c>
      <c r="E5" s="14">
        <f>IF(F5=TRUE,D5*2,D5*4)</f>
        <v>3.6363636363636362</v>
      </c>
      <c r="F5" s="21" t="b">
        <f>ISEVEN(B5)</f>
        <v>0</v>
      </c>
    </row>
    <row r="6" spans="1:14" x14ac:dyDescent="0.35">
      <c r="B6" s="2">
        <v>2</v>
      </c>
      <c r="C6" s="2">
        <v>1.2</v>
      </c>
      <c r="D6" s="2">
        <f t="shared" si="0"/>
        <v>0.83333333333333337</v>
      </c>
      <c r="E6" s="14">
        <f t="shared" ref="E6:E14" si="1">IF(F6=TRUE,D6*2,D6*4)</f>
        <v>1.6666666666666667</v>
      </c>
      <c r="F6" s="21" t="b">
        <f t="shared" ref="F6:F14" si="2">ISEVEN(B6)</f>
        <v>1</v>
      </c>
    </row>
    <row r="7" spans="1:14" x14ac:dyDescent="0.35">
      <c r="B7" s="21">
        <v>3</v>
      </c>
      <c r="C7" s="2">
        <v>1.3</v>
      </c>
      <c r="D7" s="2">
        <f t="shared" si="0"/>
        <v>0.76923076923076916</v>
      </c>
      <c r="E7" s="14">
        <f t="shared" si="1"/>
        <v>3.0769230769230766</v>
      </c>
      <c r="F7" s="21" t="b">
        <f t="shared" si="2"/>
        <v>0</v>
      </c>
    </row>
    <row r="8" spans="1:14" x14ac:dyDescent="0.35">
      <c r="B8" s="2">
        <v>4</v>
      </c>
      <c r="C8" s="2">
        <v>1.4</v>
      </c>
      <c r="D8" s="2">
        <f t="shared" si="0"/>
        <v>0.7142857142857143</v>
      </c>
      <c r="E8" s="14">
        <f t="shared" si="1"/>
        <v>1.4285714285714286</v>
      </c>
      <c r="F8" s="21" t="b">
        <f t="shared" si="2"/>
        <v>1</v>
      </c>
      <c r="N8">
        <f>(24/2880)^(1/4)</f>
        <v>0.30213753973567681</v>
      </c>
    </row>
    <row r="9" spans="1:14" x14ac:dyDescent="0.35">
      <c r="B9" s="21">
        <v>5</v>
      </c>
      <c r="C9" s="2">
        <v>1.5</v>
      </c>
      <c r="D9" s="2">
        <f t="shared" si="0"/>
        <v>0.66666666666666663</v>
      </c>
      <c r="E9" s="14">
        <f t="shared" si="1"/>
        <v>2.6666666666666665</v>
      </c>
      <c r="F9" s="21" t="b">
        <f t="shared" si="2"/>
        <v>0</v>
      </c>
    </row>
    <row r="10" spans="1:14" x14ac:dyDescent="0.35">
      <c r="B10" s="2">
        <v>6</v>
      </c>
      <c r="C10" s="2">
        <v>1.6</v>
      </c>
      <c r="D10" s="2">
        <f t="shared" si="0"/>
        <v>0.625</v>
      </c>
      <c r="E10" s="14">
        <f t="shared" si="1"/>
        <v>1.25</v>
      </c>
      <c r="F10" s="21" t="b">
        <f t="shared" si="2"/>
        <v>1</v>
      </c>
    </row>
    <row r="11" spans="1:14" x14ac:dyDescent="0.35">
      <c r="B11" s="21">
        <v>7</v>
      </c>
      <c r="C11" s="2">
        <v>1.7</v>
      </c>
      <c r="D11" s="2">
        <f t="shared" si="0"/>
        <v>0.58823529411764708</v>
      </c>
      <c r="E11" s="14">
        <f t="shared" si="1"/>
        <v>2.3529411764705883</v>
      </c>
      <c r="F11" s="21" t="b">
        <f t="shared" si="2"/>
        <v>0</v>
      </c>
    </row>
    <row r="12" spans="1:14" x14ac:dyDescent="0.35">
      <c r="B12" s="2">
        <v>8</v>
      </c>
      <c r="C12" s="2">
        <v>1.8</v>
      </c>
      <c r="D12" s="2">
        <f t="shared" si="0"/>
        <v>0.55555555555555558</v>
      </c>
      <c r="E12" s="14">
        <f t="shared" si="1"/>
        <v>1.1111111111111112</v>
      </c>
      <c r="F12" s="21" t="b">
        <f t="shared" si="2"/>
        <v>1</v>
      </c>
    </row>
    <row r="13" spans="1:14" x14ac:dyDescent="0.35">
      <c r="B13" s="21">
        <v>9</v>
      </c>
      <c r="C13" s="2">
        <v>1.9</v>
      </c>
      <c r="D13" s="2">
        <f t="shared" si="0"/>
        <v>0.52631578947368418</v>
      </c>
      <c r="E13" s="14">
        <f t="shared" si="1"/>
        <v>2.1052631578947367</v>
      </c>
      <c r="F13" s="21" t="b">
        <f t="shared" si="2"/>
        <v>0</v>
      </c>
    </row>
    <row r="14" spans="1:14" x14ac:dyDescent="0.35">
      <c r="B14" s="2">
        <v>10</v>
      </c>
      <c r="C14" s="2">
        <v>2</v>
      </c>
      <c r="D14" s="3">
        <f t="shared" si="0"/>
        <v>0.5</v>
      </c>
      <c r="E14" s="14">
        <f t="shared" si="1"/>
        <v>1</v>
      </c>
      <c r="F14" s="21" t="b">
        <f t="shared" si="2"/>
        <v>1</v>
      </c>
    </row>
    <row r="16" spans="1:14" x14ac:dyDescent="0.35">
      <c r="A16" s="8" t="s">
        <v>25</v>
      </c>
      <c r="B16" t="s">
        <v>8</v>
      </c>
      <c r="C16" t="s">
        <v>13</v>
      </c>
      <c r="D16" t="s">
        <v>29</v>
      </c>
    </row>
    <row r="17" spans="1:13" x14ac:dyDescent="0.35">
      <c r="A17">
        <f>1/50</f>
        <v>0.02</v>
      </c>
      <c r="B17">
        <v>0</v>
      </c>
      <c r="C17">
        <v>1</v>
      </c>
      <c r="D17">
        <f>1/C17</f>
        <v>1</v>
      </c>
    </row>
    <row r="18" spans="1:13" x14ac:dyDescent="0.35">
      <c r="B18">
        <v>1</v>
      </c>
      <c r="C18">
        <f>$C$17+B18*$A$17</f>
        <v>1.02</v>
      </c>
      <c r="D18">
        <f t="shared" ref="D18:D67" si="3">1/C18</f>
        <v>0.98039215686274506</v>
      </c>
      <c r="G18" s="2"/>
      <c r="H18" s="2"/>
      <c r="I18" s="2"/>
      <c r="J18" s="2" t="s">
        <v>5</v>
      </c>
      <c r="K18" s="2" t="s">
        <v>4</v>
      </c>
      <c r="L18" s="2"/>
    </row>
    <row r="19" spans="1:13" x14ac:dyDescent="0.35">
      <c r="B19">
        <v>2</v>
      </c>
      <c r="C19">
        <f t="shared" ref="C19:C67" si="4">$C$17+B19*$A$17</f>
        <v>1.04</v>
      </c>
      <c r="D19">
        <f t="shared" si="3"/>
        <v>0.96153846153846145</v>
      </c>
      <c r="G19" s="2"/>
      <c r="H19" s="2" t="s">
        <v>3</v>
      </c>
      <c r="I19" s="3">
        <f>LN(2)</f>
        <v>0.69314718055994529</v>
      </c>
      <c r="J19" s="2"/>
      <c r="K19" s="2"/>
      <c r="L19" s="2"/>
    </row>
    <row r="20" spans="1:13" x14ac:dyDescent="0.35">
      <c r="B20">
        <v>3</v>
      </c>
      <c r="C20">
        <f t="shared" si="4"/>
        <v>1.06</v>
      </c>
      <c r="D20">
        <f t="shared" si="3"/>
        <v>0.94339622641509424</v>
      </c>
      <c r="G20" s="2"/>
      <c r="H20" s="7" t="s">
        <v>2</v>
      </c>
      <c r="I20" s="2">
        <f>A17*SUM(D18:D67)</f>
        <v>0.68817217931019525</v>
      </c>
      <c r="J20" s="2">
        <f>ABS(I19-I20)</f>
        <v>4.9750012497500329E-3</v>
      </c>
      <c r="K20" s="13">
        <f>ABS((I19-I20)/I19)</f>
        <v>7.177409631430768E-3</v>
      </c>
      <c r="L20" s="2"/>
    </row>
    <row r="21" spans="1:13" x14ac:dyDescent="0.35">
      <c r="B21">
        <v>4</v>
      </c>
      <c r="C21">
        <f t="shared" si="4"/>
        <v>1.08</v>
      </c>
      <c r="D21">
        <f t="shared" si="3"/>
        <v>0.92592592592592582</v>
      </c>
      <c r="G21" s="2"/>
      <c r="H21" s="9" t="s">
        <v>1</v>
      </c>
      <c r="I21" s="2">
        <f>G25*(I25/2+I45/2+SUM(I26:I44))</f>
        <v>0.69330338179269413</v>
      </c>
      <c r="J21" s="2">
        <f>ABS(I19-I21)</f>
        <v>1.5620123274884268E-4</v>
      </c>
      <c r="K21" s="13">
        <f>ABS((I19-I21)/I19)</f>
        <v>2.2535074386749809E-4</v>
      </c>
      <c r="L21" s="2"/>
    </row>
    <row r="22" spans="1:13" x14ac:dyDescent="0.35">
      <c r="B22">
        <v>5</v>
      </c>
      <c r="C22">
        <f t="shared" si="4"/>
        <v>1.1000000000000001</v>
      </c>
      <c r="D22">
        <f t="shared" si="3"/>
        <v>0.90909090909090906</v>
      </c>
      <c r="G22" s="2"/>
      <c r="H22" s="11" t="s">
        <v>0</v>
      </c>
      <c r="I22" s="2">
        <f>0.1/3*(D4+D14+SUM(E5:E13))</f>
        <v>0.69315023068893034</v>
      </c>
      <c r="J22" s="2">
        <f>ABS(I19-I22)</f>
        <v>3.0501289850493052E-6</v>
      </c>
      <c r="K22" s="12">
        <f>ABS((I19-I22)/I20)</f>
        <v>4.4322178035541484E-6</v>
      </c>
      <c r="L22" s="2"/>
    </row>
    <row r="23" spans="1:13" x14ac:dyDescent="0.35">
      <c r="B23">
        <v>6</v>
      </c>
      <c r="C23">
        <f t="shared" si="4"/>
        <v>1.1200000000000001</v>
      </c>
      <c r="D23">
        <f t="shared" si="3"/>
        <v>0.89285714285714279</v>
      </c>
    </row>
    <row r="24" spans="1:13" x14ac:dyDescent="0.35">
      <c r="B24">
        <v>7</v>
      </c>
      <c r="C24">
        <f t="shared" si="4"/>
        <v>1.1400000000000001</v>
      </c>
      <c r="D24">
        <f t="shared" si="3"/>
        <v>0.8771929824561403</v>
      </c>
      <c r="G24" s="4" t="s">
        <v>26</v>
      </c>
      <c r="H24" s="2" t="s">
        <v>13</v>
      </c>
      <c r="I24" s="2" t="s">
        <v>29</v>
      </c>
    </row>
    <row r="25" spans="1:13" x14ac:dyDescent="0.35">
      <c r="B25">
        <v>8</v>
      </c>
      <c r="C25">
        <f t="shared" si="4"/>
        <v>1.1599999999999999</v>
      </c>
      <c r="D25">
        <f t="shared" si="3"/>
        <v>0.86206896551724144</v>
      </c>
      <c r="G25">
        <f>1/20</f>
        <v>0.05</v>
      </c>
      <c r="H25" s="2">
        <v>1</v>
      </c>
      <c r="I25" s="2">
        <f>1/H25</f>
        <v>1</v>
      </c>
    </row>
    <row r="26" spans="1:13" x14ac:dyDescent="0.35">
      <c r="B26">
        <v>9</v>
      </c>
      <c r="C26">
        <f t="shared" si="4"/>
        <v>1.18</v>
      </c>
      <c r="D26">
        <f t="shared" si="3"/>
        <v>0.84745762711864414</v>
      </c>
      <c r="H26" s="2">
        <v>1.05</v>
      </c>
      <c r="I26" s="2">
        <f t="shared" ref="I26:I45" si="5">1/H26</f>
        <v>0.95238095238095233</v>
      </c>
    </row>
    <row r="27" spans="1:13" x14ac:dyDescent="0.35">
      <c r="B27">
        <v>10</v>
      </c>
      <c r="C27">
        <f t="shared" si="4"/>
        <v>1.2</v>
      </c>
      <c r="D27">
        <f t="shared" si="3"/>
        <v>0.83333333333333337</v>
      </c>
      <c r="H27" s="2">
        <v>1.1000000000000001</v>
      </c>
      <c r="I27" s="2">
        <f t="shared" si="5"/>
        <v>0.90909090909090906</v>
      </c>
    </row>
    <row r="28" spans="1:13" x14ac:dyDescent="0.35">
      <c r="B28">
        <v>11</v>
      </c>
      <c r="C28">
        <f t="shared" si="4"/>
        <v>1.22</v>
      </c>
      <c r="D28">
        <f t="shared" si="3"/>
        <v>0.81967213114754101</v>
      </c>
      <c r="H28" s="2">
        <v>1.1499999999999999</v>
      </c>
      <c r="I28" s="2">
        <f t="shared" si="5"/>
        <v>0.86956521739130443</v>
      </c>
    </row>
    <row r="29" spans="1:13" x14ac:dyDescent="0.35">
      <c r="B29">
        <v>12</v>
      </c>
      <c r="C29">
        <f t="shared" si="4"/>
        <v>1.24</v>
      </c>
      <c r="D29">
        <f t="shared" si="3"/>
        <v>0.80645161290322587</v>
      </c>
      <c r="H29" s="2">
        <v>1.2</v>
      </c>
      <c r="I29" s="2">
        <f t="shared" si="5"/>
        <v>0.83333333333333337</v>
      </c>
      <c r="K29" t="s">
        <v>42</v>
      </c>
      <c r="L29">
        <f>SQRT(1/6)*100</f>
        <v>40.824829046386299</v>
      </c>
    </row>
    <row r="30" spans="1:13" x14ac:dyDescent="0.35">
      <c r="B30">
        <v>13</v>
      </c>
      <c r="C30">
        <f t="shared" si="4"/>
        <v>1.26</v>
      </c>
      <c r="D30">
        <f t="shared" si="3"/>
        <v>0.79365079365079361</v>
      </c>
      <c r="H30" s="2">
        <v>1.25</v>
      </c>
      <c r="I30" s="2">
        <f t="shared" si="5"/>
        <v>0.8</v>
      </c>
      <c r="L30">
        <f>1/2400</f>
        <v>4.1666666666666669E-4</v>
      </c>
    </row>
    <row r="31" spans="1:13" x14ac:dyDescent="0.35">
      <c r="B31">
        <v>14</v>
      </c>
      <c r="C31">
        <f t="shared" si="4"/>
        <v>1.28</v>
      </c>
      <c r="D31">
        <f t="shared" si="3"/>
        <v>0.78125</v>
      </c>
      <c r="H31" s="2">
        <v>1.3</v>
      </c>
      <c r="I31" s="2">
        <f t="shared" si="5"/>
        <v>0.76923076923076916</v>
      </c>
    </row>
    <row r="32" spans="1:13" x14ac:dyDescent="0.35">
      <c r="B32">
        <v>15</v>
      </c>
      <c r="C32">
        <f t="shared" si="4"/>
        <v>1.3</v>
      </c>
      <c r="D32">
        <f t="shared" si="3"/>
        <v>0.76923076923076916</v>
      </c>
      <c r="H32" s="2">
        <v>1.35</v>
      </c>
      <c r="I32" s="2">
        <f t="shared" si="5"/>
        <v>0.7407407407407407</v>
      </c>
      <c r="L32">
        <f>POWER(24/2880,1/4)*10</f>
        <v>3.0213753973567679</v>
      </c>
      <c r="M32">
        <f>(24/2880)^(1/4)*10</f>
        <v>3.0213753973567679</v>
      </c>
    </row>
    <row r="33" spans="2:12" x14ac:dyDescent="0.35">
      <c r="B33">
        <v>16</v>
      </c>
      <c r="C33">
        <f t="shared" si="4"/>
        <v>1.32</v>
      </c>
      <c r="D33">
        <f t="shared" si="3"/>
        <v>0.75757575757575757</v>
      </c>
      <c r="H33" s="2">
        <v>1.4</v>
      </c>
      <c r="I33" s="2">
        <f t="shared" si="5"/>
        <v>0.7142857142857143</v>
      </c>
      <c r="L33">
        <f>(24/2880)*10^-4</f>
        <v>8.3333333333333333E-7</v>
      </c>
    </row>
    <row r="34" spans="2:12" x14ac:dyDescent="0.35">
      <c r="B34">
        <v>17</v>
      </c>
      <c r="C34">
        <f t="shared" si="4"/>
        <v>1.34</v>
      </c>
      <c r="D34">
        <f t="shared" si="3"/>
        <v>0.74626865671641784</v>
      </c>
      <c r="H34" s="2">
        <v>1.45</v>
      </c>
      <c r="I34" s="2">
        <f t="shared" si="5"/>
        <v>0.68965517241379315</v>
      </c>
    </row>
    <row r="35" spans="2:12" x14ac:dyDescent="0.35">
      <c r="B35">
        <v>18</v>
      </c>
      <c r="C35">
        <f t="shared" si="4"/>
        <v>1.3599999999999999</v>
      </c>
      <c r="D35">
        <f t="shared" si="3"/>
        <v>0.73529411764705888</v>
      </c>
      <c r="H35" s="2">
        <v>1.5</v>
      </c>
      <c r="I35" s="2">
        <f t="shared" si="5"/>
        <v>0.66666666666666663</v>
      </c>
      <c r="L35">
        <f>(1/12)^(1/2)</f>
        <v>0.28867513459481287</v>
      </c>
    </row>
    <row r="36" spans="2:12" x14ac:dyDescent="0.35">
      <c r="B36">
        <v>19</v>
      </c>
      <c r="C36">
        <f t="shared" si="4"/>
        <v>1.38</v>
      </c>
      <c r="D36">
        <f t="shared" si="3"/>
        <v>0.7246376811594204</v>
      </c>
      <c r="H36" s="2">
        <v>1.55</v>
      </c>
      <c r="I36" s="2">
        <f t="shared" si="5"/>
        <v>0.64516129032258063</v>
      </c>
    </row>
    <row r="37" spans="2:12" x14ac:dyDescent="0.35">
      <c r="B37">
        <v>20</v>
      </c>
      <c r="C37">
        <f t="shared" si="4"/>
        <v>1.4</v>
      </c>
      <c r="D37">
        <f t="shared" si="3"/>
        <v>0.7142857142857143</v>
      </c>
      <c r="H37" s="2">
        <v>1.6</v>
      </c>
      <c r="I37" s="2">
        <f t="shared" si="5"/>
        <v>0.625</v>
      </c>
    </row>
    <row r="38" spans="2:12" x14ac:dyDescent="0.35">
      <c r="B38">
        <v>21</v>
      </c>
      <c r="C38">
        <f t="shared" si="4"/>
        <v>1.42</v>
      </c>
      <c r="D38">
        <f t="shared" si="3"/>
        <v>0.70422535211267612</v>
      </c>
      <c r="H38" s="2">
        <v>1.65</v>
      </c>
      <c r="I38" s="2">
        <f t="shared" si="5"/>
        <v>0.60606060606060608</v>
      </c>
    </row>
    <row r="39" spans="2:12" x14ac:dyDescent="0.35">
      <c r="B39">
        <v>22</v>
      </c>
      <c r="C39">
        <f t="shared" si="4"/>
        <v>1.44</v>
      </c>
      <c r="D39">
        <f t="shared" si="3"/>
        <v>0.69444444444444442</v>
      </c>
      <c r="H39" s="2">
        <v>1.7</v>
      </c>
      <c r="I39" s="2">
        <f t="shared" si="5"/>
        <v>0.58823529411764708</v>
      </c>
    </row>
    <row r="40" spans="2:12" x14ac:dyDescent="0.35">
      <c r="B40">
        <v>23</v>
      </c>
      <c r="C40">
        <f t="shared" si="4"/>
        <v>1.46</v>
      </c>
      <c r="D40">
        <f t="shared" si="3"/>
        <v>0.68493150684931503</v>
      </c>
      <c r="H40" s="2">
        <v>1.75</v>
      </c>
      <c r="I40" s="2">
        <f t="shared" si="5"/>
        <v>0.5714285714285714</v>
      </c>
    </row>
    <row r="41" spans="2:12" x14ac:dyDescent="0.35">
      <c r="B41">
        <v>24</v>
      </c>
      <c r="C41">
        <f t="shared" si="4"/>
        <v>1.48</v>
      </c>
      <c r="D41">
        <f t="shared" si="3"/>
        <v>0.67567567567567566</v>
      </c>
      <c r="H41" s="2">
        <v>1.8</v>
      </c>
      <c r="I41" s="2">
        <f t="shared" si="5"/>
        <v>0.55555555555555558</v>
      </c>
    </row>
    <row r="42" spans="2:12" x14ac:dyDescent="0.35">
      <c r="B42">
        <v>25</v>
      </c>
      <c r="C42">
        <f t="shared" si="4"/>
        <v>1.5</v>
      </c>
      <c r="D42">
        <f t="shared" si="3"/>
        <v>0.66666666666666663</v>
      </c>
      <c r="H42" s="2">
        <v>1.85</v>
      </c>
      <c r="I42" s="2">
        <f t="shared" si="5"/>
        <v>0.54054054054054046</v>
      </c>
    </row>
    <row r="43" spans="2:12" x14ac:dyDescent="0.35">
      <c r="B43">
        <v>26</v>
      </c>
      <c r="C43">
        <f t="shared" si="4"/>
        <v>1.52</v>
      </c>
      <c r="D43">
        <f t="shared" si="3"/>
        <v>0.65789473684210531</v>
      </c>
      <c r="H43" s="2">
        <v>1.9</v>
      </c>
      <c r="I43" s="2">
        <f t="shared" si="5"/>
        <v>0.52631578947368418</v>
      </c>
    </row>
    <row r="44" spans="2:12" x14ac:dyDescent="0.35">
      <c r="B44">
        <v>27</v>
      </c>
      <c r="C44">
        <f t="shared" si="4"/>
        <v>1.54</v>
      </c>
      <c r="D44">
        <f t="shared" si="3"/>
        <v>0.64935064935064934</v>
      </c>
      <c r="H44" s="2">
        <v>1.95</v>
      </c>
      <c r="I44" s="2">
        <f t="shared" si="5"/>
        <v>0.51282051282051289</v>
      </c>
    </row>
    <row r="45" spans="2:12" x14ac:dyDescent="0.35">
      <c r="B45">
        <v>28</v>
      </c>
      <c r="C45">
        <f t="shared" si="4"/>
        <v>1.56</v>
      </c>
      <c r="D45">
        <f t="shared" si="3"/>
        <v>0.64102564102564097</v>
      </c>
      <c r="H45" s="2">
        <v>2</v>
      </c>
      <c r="I45" s="2">
        <f t="shared" si="5"/>
        <v>0.5</v>
      </c>
    </row>
    <row r="46" spans="2:12" x14ac:dyDescent="0.35">
      <c r="B46">
        <v>29</v>
      </c>
      <c r="C46">
        <f t="shared" si="4"/>
        <v>1.58</v>
      </c>
      <c r="D46">
        <f t="shared" si="3"/>
        <v>0.63291139240506322</v>
      </c>
    </row>
    <row r="47" spans="2:12" x14ac:dyDescent="0.35">
      <c r="B47">
        <v>30</v>
      </c>
      <c r="C47">
        <f t="shared" si="4"/>
        <v>1.6</v>
      </c>
      <c r="D47">
        <f t="shared" si="3"/>
        <v>0.625</v>
      </c>
    </row>
    <row r="48" spans="2:12" x14ac:dyDescent="0.35">
      <c r="B48">
        <v>31</v>
      </c>
      <c r="C48">
        <f t="shared" si="4"/>
        <v>1.62</v>
      </c>
      <c r="D48">
        <f t="shared" si="3"/>
        <v>0.61728395061728392</v>
      </c>
    </row>
    <row r="49" spans="2:4" x14ac:dyDescent="0.35">
      <c r="B49">
        <v>32</v>
      </c>
      <c r="C49">
        <f t="shared" si="4"/>
        <v>1.6400000000000001</v>
      </c>
      <c r="D49">
        <f t="shared" si="3"/>
        <v>0.6097560975609756</v>
      </c>
    </row>
    <row r="50" spans="2:4" x14ac:dyDescent="0.35">
      <c r="B50">
        <v>33</v>
      </c>
      <c r="C50">
        <f t="shared" si="4"/>
        <v>1.6600000000000001</v>
      </c>
      <c r="D50">
        <f t="shared" si="3"/>
        <v>0.60240963855421681</v>
      </c>
    </row>
    <row r="51" spans="2:4" x14ac:dyDescent="0.35">
      <c r="B51">
        <v>34</v>
      </c>
      <c r="C51">
        <f t="shared" si="4"/>
        <v>1.6800000000000002</v>
      </c>
      <c r="D51">
        <f t="shared" si="3"/>
        <v>0.59523809523809523</v>
      </c>
    </row>
    <row r="52" spans="2:4" x14ac:dyDescent="0.35">
      <c r="B52">
        <v>35</v>
      </c>
      <c r="C52">
        <f t="shared" si="4"/>
        <v>1.7000000000000002</v>
      </c>
      <c r="D52">
        <f t="shared" si="3"/>
        <v>0.58823529411764697</v>
      </c>
    </row>
    <row r="53" spans="2:4" x14ac:dyDescent="0.35">
      <c r="B53">
        <v>36</v>
      </c>
      <c r="C53">
        <f t="shared" si="4"/>
        <v>1.72</v>
      </c>
      <c r="D53">
        <f t="shared" si="3"/>
        <v>0.58139534883720934</v>
      </c>
    </row>
    <row r="54" spans="2:4" x14ac:dyDescent="0.35">
      <c r="B54">
        <v>37</v>
      </c>
      <c r="C54">
        <f t="shared" si="4"/>
        <v>1.74</v>
      </c>
      <c r="D54">
        <f t="shared" si="3"/>
        <v>0.57471264367816088</v>
      </c>
    </row>
    <row r="55" spans="2:4" x14ac:dyDescent="0.35">
      <c r="B55">
        <v>38</v>
      </c>
      <c r="C55">
        <f t="shared" si="4"/>
        <v>1.76</v>
      </c>
      <c r="D55">
        <f t="shared" si="3"/>
        <v>0.56818181818181823</v>
      </c>
    </row>
    <row r="56" spans="2:4" x14ac:dyDescent="0.35">
      <c r="B56">
        <v>39</v>
      </c>
      <c r="C56">
        <f t="shared" si="4"/>
        <v>1.78</v>
      </c>
      <c r="D56">
        <f t="shared" si="3"/>
        <v>0.5617977528089888</v>
      </c>
    </row>
    <row r="57" spans="2:4" x14ac:dyDescent="0.35">
      <c r="B57">
        <v>40</v>
      </c>
      <c r="C57">
        <f t="shared" si="4"/>
        <v>1.8</v>
      </c>
      <c r="D57">
        <f t="shared" si="3"/>
        <v>0.55555555555555558</v>
      </c>
    </row>
    <row r="58" spans="2:4" x14ac:dyDescent="0.35">
      <c r="B58">
        <v>41</v>
      </c>
      <c r="C58">
        <f t="shared" si="4"/>
        <v>1.82</v>
      </c>
      <c r="D58">
        <f t="shared" si="3"/>
        <v>0.54945054945054939</v>
      </c>
    </row>
    <row r="59" spans="2:4" x14ac:dyDescent="0.35">
      <c r="B59">
        <v>42</v>
      </c>
      <c r="C59">
        <f t="shared" si="4"/>
        <v>1.8399999999999999</v>
      </c>
      <c r="D59">
        <f t="shared" si="3"/>
        <v>0.5434782608695653</v>
      </c>
    </row>
    <row r="60" spans="2:4" x14ac:dyDescent="0.35">
      <c r="B60">
        <v>43</v>
      </c>
      <c r="C60">
        <f t="shared" si="4"/>
        <v>1.8599999999999999</v>
      </c>
      <c r="D60">
        <f t="shared" si="3"/>
        <v>0.53763440860215062</v>
      </c>
    </row>
    <row r="61" spans="2:4" x14ac:dyDescent="0.35">
      <c r="B61">
        <v>44</v>
      </c>
      <c r="C61">
        <f t="shared" si="4"/>
        <v>1.88</v>
      </c>
      <c r="D61">
        <f t="shared" si="3"/>
        <v>0.53191489361702127</v>
      </c>
    </row>
    <row r="62" spans="2:4" x14ac:dyDescent="0.35">
      <c r="B62">
        <v>45</v>
      </c>
      <c r="C62">
        <f t="shared" si="4"/>
        <v>1.9</v>
      </c>
      <c r="D62">
        <f t="shared" si="3"/>
        <v>0.52631578947368418</v>
      </c>
    </row>
    <row r="63" spans="2:4" x14ac:dyDescent="0.35">
      <c r="B63">
        <v>46</v>
      </c>
      <c r="C63">
        <f t="shared" si="4"/>
        <v>1.92</v>
      </c>
      <c r="D63">
        <f t="shared" si="3"/>
        <v>0.52083333333333337</v>
      </c>
    </row>
    <row r="64" spans="2:4" x14ac:dyDescent="0.35">
      <c r="B64">
        <v>47</v>
      </c>
      <c r="C64">
        <f t="shared" si="4"/>
        <v>1.94</v>
      </c>
      <c r="D64">
        <f t="shared" si="3"/>
        <v>0.51546391752577325</v>
      </c>
    </row>
    <row r="65" spans="2:4" x14ac:dyDescent="0.35">
      <c r="B65">
        <v>48</v>
      </c>
      <c r="C65">
        <f t="shared" si="4"/>
        <v>1.96</v>
      </c>
      <c r="D65">
        <f t="shared" si="3"/>
        <v>0.51020408163265307</v>
      </c>
    </row>
    <row r="66" spans="2:4" x14ac:dyDescent="0.35">
      <c r="B66">
        <v>49</v>
      </c>
      <c r="C66">
        <f t="shared" si="4"/>
        <v>1.98</v>
      </c>
      <c r="D66">
        <f t="shared" si="3"/>
        <v>0.50505050505050508</v>
      </c>
    </row>
    <row r="67" spans="2:4" x14ac:dyDescent="0.35">
      <c r="B67">
        <v>50</v>
      </c>
      <c r="C67">
        <f t="shared" si="4"/>
        <v>2</v>
      </c>
      <c r="D67">
        <f t="shared" si="3"/>
        <v>0.5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105"/>
  <sheetViews>
    <sheetView topLeftCell="B1" zoomScale="136" zoomScaleNormal="136" workbookViewId="0">
      <selection activeCell="J7" sqref="J7"/>
    </sheetView>
  </sheetViews>
  <sheetFormatPr baseColWidth="10" defaultRowHeight="14.5" x14ac:dyDescent="0.35"/>
  <cols>
    <col min="5" max="5" width="19.7265625" customWidth="1"/>
    <col min="6" max="6" width="19.453125" style="8" customWidth="1"/>
    <col min="7" max="7" width="16.6328125" customWidth="1"/>
    <col min="8" max="8" width="15.26953125" customWidth="1"/>
    <col min="9" max="9" width="17.1796875" customWidth="1"/>
    <col min="10" max="10" width="10.54296875" customWidth="1"/>
    <col min="11" max="11" width="7.08984375" customWidth="1"/>
    <col min="12" max="12" width="5.54296875" customWidth="1"/>
    <col min="13" max="13" width="14.36328125" customWidth="1"/>
    <col min="14" max="14" width="77.90625" customWidth="1"/>
  </cols>
  <sheetData>
    <row r="3" spans="2:14" x14ac:dyDescent="0.35">
      <c r="C3" s="22" t="s">
        <v>33</v>
      </c>
      <c r="D3" s="22"/>
      <c r="E3" s="22"/>
      <c r="H3" t="s">
        <v>12</v>
      </c>
      <c r="I3">
        <v>0.2</v>
      </c>
    </row>
    <row r="4" spans="2:14" x14ac:dyDescent="0.35">
      <c r="B4" s="5" t="s">
        <v>8</v>
      </c>
      <c r="C4" s="5" t="s">
        <v>30</v>
      </c>
      <c r="D4" s="5" t="s">
        <v>31</v>
      </c>
      <c r="E4" s="5" t="s">
        <v>32</v>
      </c>
      <c r="F4" s="8" t="s">
        <v>38</v>
      </c>
      <c r="H4" s="31"/>
      <c r="I4" s="31"/>
      <c r="J4" s="31"/>
      <c r="K4" s="31"/>
      <c r="L4" s="31"/>
      <c r="M4" s="31"/>
    </row>
    <row r="5" spans="2:14" x14ac:dyDescent="0.35">
      <c r="B5">
        <v>0</v>
      </c>
      <c r="C5" s="8">
        <v>0</v>
      </c>
      <c r="D5">
        <v>-0.19</v>
      </c>
      <c r="E5">
        <v>-0.77100000000000002</v>
      </c>
      <c r="F5" s="8">
        <f>D5*E5</f>
        <v>0.14649000000000001</v>
      </c>
      <c r="G5" s="23">
        <f>IF(ISEVEN(B5),F5*2,F5*4)</f>
        <v>0.29298000000000002</v>
      </c>
      <c r="H5" s="31"/>
      <c r="I5" s="1" t="s">
        <v>41</v>
      </c>
      <c r="J5" s="1">
        <f>I3/3*('ex2 P27'!F5+F105+SUM(G6:G104))</f>
        <v>2.123219066666667</v>
      </c>
      <c r="K5" s="1"/>
      <c r="L5" s="1"/>
      <c r="M5" s="1"/>
      <c r="N5" s="1"/>
    </row>
    <row r="6" spans="2:14" x14ac:dyDescent="0.35">
      <c r="B6">
        <v>1</v>
      </c>
      <c r="C6">
        <f>C5+0.2</f>
        <v>0.2</v>
      </c>
      <c r="D6">
        <v>-0.112</v>
      </c>
      <c r="E6">
        <v>-0.79100000000000004</v>
      </c>
      <c r="F6" s="8">
        <f t="shared" ref="F6:F69" si="0">D6*E6</f>
        <v>8.8592000000000004E-2</v>
      </c>
      <c r="G6" s="23">
        <f>IF(ISEVEN(B6),F6*2,F6*4)</f>
        <v>0.35436800000000002</v>
      </c>
      <c r="H6" s="31"/>
      <c r="I6" s="1" t="s">
        <v>34</v>
      </c>
      <c r="J6" s="1">
        <f>J5/20</f>
        <v>0.10616095333333335</v>
      </c>
      <c r="K6" s="1" t="s">
        <v>39</v>
      </c>
      <c r="L6" s="1" t="s">
        <v>35</v>
      </c>
      <c r="M6" s="1"/>
      <c r="N6" s="1"/>
    </row>
    <row r="7" spans="2:14" x14ac:dyDescent="0.35">
      <c r="B7">
        <v>2</v>
      </c>
      <c r="C7">
        <f t="shared" ref="C7:C70" si="1">C6+0.2</f>
        <v>0.4</v>
      </c>
      <c r="D7">
        <v>-2.9000000000000001E-2</v>
      </c>
      <c r="E7">
        <v>-0.79800000000000004</v>
      </c>
      <c r="F7" s="8">
        <f t="shared" si="0"/>
        <v>2.3142000000000003E-2</v>
      </c>
      <c r="G7" s="23">
        <f t="shared" ref="G7:G70" si="2">IF(ISEVEN(B7),F7*2,F7*4)</f>
        <v>4.6284000000000006E-2</v>
      </c>
      <c r="H7" s="31"/>
      <c r="I7" s="31"/>
      <c r="J7" s="31"/>
      <c r="K7" s="31"/>
      <c r="L7" s="31"/>
      <c r="M7" s="31"/>
    </row>
    <row r="8" spans="2:14" x14ac:dyDescent="0.35">
      <c r="B8">
        <v>3</v>
      </c>
      <c r="C8">
        <f t="shared" si="1"/>
        <v>0.60000000000000009</v>
      </c>
      <c r="D8">
        <v>3.6999999999999998E-2</v>
      </c>
      <c r="E8">
        <v>-0.79300000000000004</v>
      </c>
      <c r="F8" s="8">
        <f t="shared" si="0"/>
        <v>-2.9340999999999999E-2</v>
      </c>
      <c r="G8" s="23">
        <f t="shared" si="2"/>
        <v>-0.117364</v>
      </c>
    </row>
    <row r="9" spans="2:14" x14ac:dyDescent="0.35">
      <c r="B9">
        <v>4</v>
      </c>
      <c r="C9">
        <f t="shared" si="1"/>
        <v>0.8</v>
      </c>
      <c r="D9">
        <v>0.12</v>
      </c>
      <c r="E9">
        <v>-0.77400000000000002</v>
      </c>
      <c r="F9" s="8">
        <f t="shared" si="0"/>
        <v>-9.2880000000000004E-2</v>
      </c>
      <c r="G9" s="23">
        <f t="shared" si="2"/>
        <v>-0.18576000000000001</v>
      </c>
    </row>
    <row r="10" spans="2:14" x14ac:dyDescent="0.35">
      <c r="B10">
        <v>5</v>
      </c>
      <c r="C10">
        <f t="shared" si="1"/>
        <v>1</v>
      </c>
      <c r="D10">
        <v>0.19500000000000001</v>
      </c>
      <c r="E10">
        <v>-0.74</v>
      </c>
      <c r="F10" s="8">
        <f t="shared" si="0"/>
        <v>-0.14430000000000001</v>
      </c>
      <c r="G10" s="23">
        <f t="shared" si="2"/>
        <v>-0.57720000000000005</v>
      </c>
    </row>
    <row r="11" spans="2:14" x14ac:dyDescent="0.35">
      <c r="B11">
        <v>6</v>
      </c>
      <c r="C11">
        <f t="shared" si="1"/>
        <v>1.2</v>
      </c>
      <c r="D11">
        <v>0.28100000000000003</v>
      </c>
      <c r="E11">
        <v>-0.68799999999999994</v>
      </c>
      <c r="F11" s="8">
        <f t="shared" si="0"/>
        <v>-0.193328</v>
      </c>
      <c r="G11" s="23">
        <f t="shared" si="2"/>
        <v>-0.386656</v>
      </c>
    </row>
    <row r="12" spans="2:14" x14ac:dyDescent="0.35">
      <c r="B12">
        <v>7</v>
      </c>
      <c r="C12">
        <f t="shared" si="1"/>
        <v>1.4</v>
      </c>
      <c r="D12">
        <v>0.36099999999999999</v>
      </c>
      <c r="E12">
        <v>-0.627</v>
      </c>
      <c r="F12" s="8">
        <f t="shared" si="0"/>
        <v>-0.22634699999999999</v>
      </c>
      <c r="G12" s="23">
        <f t="shared" si="2"/>
        <v>-0.90538799999999997</v>
      </c>
    </row>
    <row r="13" spans="2:14" x14ac:dyDescent="0.35">
      <c r="B13">
        <v>8</v>
      </c>
      <c r="C13">
        <f t="shared" si="1"/>
        <v>1.5999999999999999</v>
      </c>
      <c r="D13">
        <v>0.44400000000000001</v>
      </c>
      <c r="E13">
        <v>-0.55900000000000005</v>
      </c>
      <c r="F13" s="8">
        <f t="shared" si="0"/>
        <v>-0.24819600000000003</v>
      </c>
      <c r="G13" s="23">
        <f t="shared" si="2"/>
        <v>-0.49639200000000006</v>
      </c>
    </row>
    <row r="14" spans="2:14" x14ac:dyDescent="0.35">
      <c r="B14">
        <v>9</v>
      </c>
      <c r="C14">
        <f t="shared" si="1"/>
        <v>1.7999999999999998</v>
      </c>
      <c r="D14">
        <v>0.52200000000000002</v>
      </c>
      <c r="E14">
        <v>-0.48599999999999999</v>
      </c>
      <c r="F14" s="8">
        <f t="shared" si="0"/>
        <v>-0.25369200000000003</v>
      </c>
      <c r="G14" s="23">
        <f t="shared" si="2"/>
        <v>-1.0147680000000001</v>
      </c>
    </row>
    <row r="15" spans="2:14" x14ac:dyDescent="0.35">
      <c r="B15">
        <v>10</v>
      </c>
      <c r="C15">
        <f t="shared" si="1"/>
        <v>1.9999999999999998</v>
      </c>
      <c r="D15">
        <v>0.60299999999999998</v>
      </c>
      <c r="E15">
        <v>-0.41</v>
      </c>
      <c r="F15" s="8">
        <f t="shared" si="0"/>
        <v>-0.24722999999999998</v>
      </c>
      <c r="G15" s="23">
        <f t="shared" si="2"/>
        <v>-0.49445999999999996</v>
      </c>
    </row>
    <row r="16" spans="2:14" x14ac:dyDescent="0.35">
      <c r="B16">
        <v>11</v>
      </c>
      <c r="C16">
        <f t="shared" si="1"/>
        <v>2.1999999999999997</v>
      </c>
      <c r="D16">
        <v>0.69099999999999995</v>
      </c>
      <c r="E16">
        <v>-0.33900000000000002</v>
      </c>
      <c r="F16" s="8">
        <f t="shared" si="0"/>
        <v>-0.23424899999999999</v>
      </c>
      <c r="G16" s="23">
        <f t="shared" si="2"/>
        <v>-0.93699599999999994</v>
      </c>
    </row>
    <row r="17" spans="2:7" x14ac:dyDescent="0.35">
      <c r="B17">
        <v>12</v>
      </c>
      <c r="C17">
        <f t="shared" si="1"/>
        <v>2.4</v>
      </c>
      <c r="D17">
        <v>0.77400000000000002</v>
      </c>
      <c r="E17">
        <v>-0.27100000000000002</v>
      </c>
      <c r="F17" s="8">
        <f t="shared" si="0"/>
        <v>-0.20975400000000002</v>
      </c>
      <c r="G17" s="23">
        <f t="shared" si="2"/>
        <v>-0.41950800000000005</v>
      </c>
    </row>
    <row r="18" spans="2:7" x14ac:dyDescent="0.35">
      <c r="B18">
        <v>13</v>
      </c>
      <c r="C18">
        <f t="shared" si="1"/>
        <v>2.6</v>
      </c>
      <c r="D18">
        <v>0.85399999999999998</v>
      </c>
      <c r="E18">
        <v>-0.20799999999999999</v>
      </c>
      <c r="F18" s="8">
        <f t="shared" si="0"/>
        <v>-0.17763199999999998</v>
      </c>
      <c r="G18" s="23">
        <f t="shared" si="2"/>
        <v>-0.71052799999999994</v>
      </c>
    </row>
    <row r="19" spans="2:7" x14ac:dyDescent="0.35">
      <c r="B19">
        <v>14</v>
      </c>
      <c r="C19">
        <f t="shared" si="1"/>
        <v>2.8000000000000003</v>
      </c>
      <c r="D19">
        <v>0.92800000000000005</v>
      </c>
      <c r="E19">
        <v>-0.14899999999999999</v>
      </c>
      <c r="F19" s="8">
        <f t="shared" si="0"/>
        <v>-0.13827200000000001</v>
      </c>
      <c r="G19" s="23">
        <f t="shared" si="2"/>
        <v>-0.27654400000000001</v>
      </c>
    </row>
    <row r="20" spans="2:7" x14ac:dyDescent="0.35">
      <c r="B20">
        <v>15</v>
      </c>
      <c r="C20">
        <f t="shared" si="1"/>
        <v>3.0000000000000004</v>
      </c>
      <c r="D20">
        <v>0.996</v>
      </c>
      <c r="E20">
        <v>-9.5000000000000001E-2</v>
      </c>
      <c r="F20" s="8">
        <f t="shared" si="0"/>
        <v>-9.4619999999999996E-2</v>
      </c>
      <c r="G20" s="23">
        <f t="shared" si="2"/>
        <v>-0.37847999999999998</v>
      </c>
    </row>
    <row r="21" spans="2:7" x14ac:dyDescent="0.35">
      <c r="B21">
        <v>16</v>
      </c>
      <c r="C21">
        <f t="shared" si="1"/>
        <v>3.2000000000000006</v>
      </c>
      <c r="D21">
        <v>1.0569999999999999</v>
      </c>
      <c r="E21">
        <v>-5.0999999999999997E-2</v>
      </c>
      <c r="F21" s="8">
        <f t="shared" si="0"/>
        <v>-5.3906999999999997E-2</v>
      </c>
      <c r="G21" s="23">
        <f t="shared" si="2"/>
        <v>-0.10781399999999999</v>
      </c>
    </row>
    <row r="22" spans="2:7" x14ac:dyDescent="0.35">
      <c r="B22">
        <v>17</v>
      </c>
      <c r="C22">
        <f t="shared" si="1"/>
        <v>3.4000000000000008</v>
      </c>
      <c r="D22">
        <v>1.111</v>
      </c>
      <c r="E22">
        <v>-1.2E-2</v>
      </c>
      <c r="F22" s="8">
        <f t="shared" si="0"/>
        <v>-1.3332E-2</v>
      </c>
      <c r="G22" s="23">
        <f t="shared" si="2"/>
        <v>-5.3328E-2</v>
      </c>
    </row>
    <row r="23" spans="2:7" x14ac:dyDescent="0.35">
      <c r="B23">
        <v>18</v>
      </c>
      <c r="C23">
        <f t="shared" si="1"/>
        <v>3.600000000000001</v>
      </c>
      <c r="D23">
        <v>1.165</v>
      </c>
      <c r="E23">
        <v>0.02</v>
      </c>
      <c r="F23" s="8">
        <f t="shared" si="0"/>
        <v>2.3300000000000001E-2</v>
      </c>
      <c r="G23" s="23">
        <f t="shared" si="2"/>
        <v>4.6600000000000003E-2</v>
      </c>
    </row>
    <row r="24" spans="2:7" x14ac:dyDescent="0.35">
      <c r="B24">
        <v>19</v>
      </c>
      <c r="C24">
        <f t="shared" si="1"/>
        <v>3.8000000000000012</v>
      </c>
      <c r="D24">
        <v>1.226</v>
      </c>
      <c r="E24">
        <v>4.5999999999999999E-2</v>
      </c>
      <c r="F24" s="8">
        <f t="shared" si="0"/>
        <v>5.6395999999999995E-2</v>
      </c>
      <c r="G24" s="23">
        <f t="shared" si="2"/>
        <v>0.22558399999999998</v>
      </c>
    </row>
    <row r="25" spans="2:7" x14ac:dyDescent="0.35">
      <c r="B25">
        <v>20</v>
      </c>
      <c r="C25">
        <f t="shared" si="1"/>
        <v>4.0000000000000009</v>
      </c>
      <c r="D25">
        <v>1.2769999999999999</v>
      </c>
      <c r="E25">
        <v>6.3E-2</v>
      </c>
      <c r="F25" s="8">
        <f t="shared" si="0"/>
        <v>8.0450999999999995E-2</v>
      </c>
      <c r="G25" s="23">
        <f t="shared" si="2"/>
        <v>0.16090199999999999</v>
      </c>
    </row>
    <row r="26" spans="2:7" x14ac:dyDescent="0.35">
      <c r="B26">
        <v>21</v>
      </c>
      <c r="C26">
        <f t="shared" si="1"/>
        <v>4.2000000000000011</v>
      </c>
      <c r="D26">
        <v>1.3160000000000001</v>
      </c>
      <c r="E26">
        <v>8.1000000000000003E-2</v>
      </c>
      <c r="F26" s="8">
        <f t="shared" si="0"/>
        <v>0.10659600000000001</v>
      </c>
      <c r="G26" s="23">
        <f t="shared" si="2"/>
        <v>0.42638400000000004</v>
      </c>
    </row>
    <row r="27" spans="2:7" x14ac:dyDescent="0.35">
      <c r="B27">
        <v>22</v>
      </c>
      <c r="C27">
        <f t="shared" si="1"/>
        <v>4.4000000000000012</v>
      </c>
      <c r="D27">
        <v>1.345</v>
      </c>
      <c r="E27">
        <v>9.8000000000000004E-2</v>
      </c>
      <c r="F27" s="8">
        <f t="shared" si="0"/>
        <v>0.13181000000000001</v>
      </c>
      <c r="G27" s="23">
        <f t="shared" si="2"/>
        <v>0.26362000000000002</v>
      </c>
    </row>
    <row r="28" spans="2:7" x14ac:dyDescent="0.35">
      <c r="B28">
        <v>23</v>
      </c>
      <c r="C28">
        <f t="shared" si="1"/>
        <v>4.6000000000000014</v>
      </c>
      <c r="D28">
        <v>1.37</v>
      </c>
      <c r="E28">
        <v>0.105</v>
      </c>
      <c r="F28" s="8">
        <f t="shared" si="0"/>
        <v>0.14385000000000001</v>
      </c>
      <c r="G28" s="23">
        <f t="shared" si="2"/>
        <v>0.57540000000000002</v>
      </c>
    </row>
    <row r="29" spans="2:7" x14ac:dyDescent="0.35">
      <c r="B29">
        <v>24</v>
      </c>
      <c r="C29">
        <f t="shared" si="1"/>
        <v>4.8000000000000016</v>
      </c>
      <c r="D29">
        <v>1.3819999999999999</v>
      </c>
      <c r="E29">
        <v>0.115</v>
      </c>
      <c r="F29" s="8">
        <f t="shared" si="0"/>
        <v>0.15892999999999999</v>
      </c>
      <c r="G29" s="23">
        <f t="shared" si="2"/>
        <v>0.31785999999999998</v>
      </c>
    </row>
    <row r="30" spans="2:7" x14ac:dyDescent="0.35">
      <c r="B30">
        <v>25</v>
      </c>
      <c r="C30">
        <f t="shared" si="1"/>
        <v>5.0000000000000018</v>
      </c>
      <c r="D30">
        <v>1.389</v>
      </c>
      <c r="E30">
        <v>0.122</v>
      </c>
      <c r="F30" s="8">
        <f t="shared" si="0"/>
        <v>0.169458</v>
      </c>
      <c r="G30" s="23">
        <f t="shared" si="2"/>
        <v>0.67783199999999999</v>
      </c>
    </row>
    <row r="31" spans="2:7" x14ac:dyDescent="0.35">
      <c r="B31">
        <v>26</v>
      </c>
      <c r="C31">
        <f t="shared" si="1"/>
        <v>5.200000000000002</v>
      </c>
      <c r="D31">
        <v>1.3959999999999999</v>
      </c>
      <c r="E31">
        <v>0.127</v>
      </c>
      <c r="F31" s="8">
        <f t="shared" si="0"/>
        <v>0.17729199999999998</v>
      </c>
      <c r="G31" s="23">
        <f t="shared" si="2"/>
        <v>0.35458399999999995</v>
      </c>
    </row>
    <row r="32" spans="2:7" x14ac:dyDescent="0.35">
      <c r="B32">
        <v>27</v>
      </c>
      <c r="C32">
        <f t="shared" si="1"/>
        <v>5.4000000000000021</v>
      </c>
      <c r="D32">
        <v>1.401</v>
      </c>
      <c r="E32">
        <v>0.13200000000000001</v>
      </c>
      <c r="F32" s="8">
        <f t="shared" si="0"/>
        <v>0.18493200000000001</v>
      </c>
      <c r="G32" s="23">
        <f t="shared" si="2"/>
        <v>0.73972800000000005</v>
      </c>
    </row>
    <row r="33" spans="2:7" x14ac:dyDescent="0.35">
      <c r="B33">
        <v>28</v>
      </c>
      <c r="C33">
        <f t="shared" si="1"/>
        <v>5.6000000000000023</v>
      </c>
      <c r="D33">
        <v>1.4059999999999999</v>
      </c>
      <c r="E33">
        <v>0.13700000000000001</v>
      </c>
      <c r="F33" s="8">
        <f t="shared" si="0"/>
        <v>0.19262200000000002</v>
      </c>
      <c r="G33" s="23">
        <f t="shared" si="2"/>
        <v>0.38524400000000003</v>
      </c>
    </row>
    <row r="34" spans="2:7" x14ac:dyDescent="0.35">
      <c r="B34">
        <v>29</v>
      </c>
      <c r="C34">
        <f t="shared" si="1"/>
        <v>5.8000000000000025</v>
      </c>
      <c r="D34">
        <v>1.411</v>
      </c>
      <c r="E34">
        <v>0.14399999999999999</v>
      </c>
      <c r="F34" s="8">
        <f t="shared" si="0"/>
        <v>0.20318399999999998</v>
      </c>
      <c r="G34" s="23">
        <f t="shared" si="2"/>
        <v>0.8127359999999999</v>
      </c>
    </row>
    <row r="35" spans="2:7" x14ac:dyDescent="0.35">
      <c r="B35">
        <v>30</v>
      </c>
      <c r="C35">
        <f t="shared" si="1"/>
        <v>6.0000000000000027</v>
      </c>
      <c r="D35">
        <v>1.4139999999999999</v>
      </c>
      <c r="E35">
        <v>0.151</v>
      </c>
      <c r="F35" s="8">
        <f t="shared" si="0"/>
        <v>0.21351399999999998</v>
      </c>
      <c r="G35" s="23">
        <f t="shared" si="2"/>
        <v>0.42702799999999996</v>
      </c>
    </row>
    <row r="36" spans="2:7" x14ac:dyDescent="0.35">
      <c r="B36">
        <v>31</v>
      </c>
      <c r="C36">
        <f t="shared" si="1"/>
        <v>6.2000000000000028</v>
      </c>
      <c r="D36">
        <v>1.4159999999999999</v>
      </c>
      <c r="E36">
        <v>0.156</v>
      </c>
      <c r="F36" s="8">
        <f t="shared" si="0"/>
        <v>0.22089599999999998</v>
      </c>
      <c r="G36" s="23">
        <f t="shared" si="2"/>
        <v>0.88358399999999993</v>
      </c>
    </row>
    <row r="37" spans="2:7" x14ac:dyDescent="0.35">
      <c r="B37">
        <v>32</v>
      </c>
      <c r="C37">
        <f t="shared" si="1"/>
        <v>6.400000000000003</v>
      </c>
      <c r="D37">
        <v>1.4159999999999999</v>
      </c>
      <c r="E37">
        <v>0.16600000000000001</v>
      </c>
      <c r="F37" s="8">
        <f t="shared" si="0"/>
        <v>0.23505599999999999</v>
      </c>
      <c r="G37" s="23">
        <f t="shared" si="2"/>
        <v>0.47011199999999997</v>
      </c>
    </row>
    <row r="38" spans="2:7" x14ac:dyDescent="0.35">
      <c r="B38">
        <v>33</v>
      </c>
      <c r="C38">
        <f t="shared" si="1"/>
        <v>6.6000000000000032</v>
      </c>
      <c r="D38">
        <v>1.411</v>
      </c>
      <c r="E38">
        <v>0.17599999999999999</v>
      </c>
      <c r="F38" s="8">
        <f t="shared" si="0"/>
        <v>0.248336</v>
      </c>
      <c r="G38" s="23">
        <f t="shared" si="2"/>
        <v>0.993344</v>
      </c>
    </row>
    <row r="39" spans="2:7" x14ac:dyDescent="0.35">
      <c r="B39">
        <v>34</v>
      </c>
      <c r="C39">
        <f t="shared" si="1"/>
        <v>6.8000000000000034</v>
      </c>
      <c r="D39">
        <v>1.4059999999999999</v>
      </c>
      <c r="E39">
        <v>0.186</v>
      </c>
      <c r="F39" s="8">
        <f t="shared" si="0"/>
        <v>0.26151599999999997</v>
      </c>
      <c r="G39" s="23">
        <f t="shared" si="2"/>
        <v>0.52303199999999994</v>
      </c>
    </row>
    <row r="40" spans="2:7" x14ac:dyDescent="0.35">
      <c r="B40">
        <v>35</v>
      </c>
      <c r="C40">
        <f t="shared" si="1"/>
        <v>7.0000000000000036</v>
      </c>
      <c r="D40">
        <v>1.389</v>
      </c>
      <c r="E40">
        <v>0.2</v>
      </c>
      <c r="F40" s="8">
        <f t="shared" si="0"/>
        <v>0.27779999999999999</v>
      </c>
      <c r="G40" s="23">
        <f t="shared" si="2"/>
        <v>1.1112</v>
      </c>
    </row>
    <row r="41" spans="2:7" x14ac:dyDescent="0.35">
      <c r="B41">
        <v>36</v>
      </c>
      <c r="C41">
        <f t="shared" si="1"/>
        <v>7.2000000000000037</v>
      </c>
      <c r="D41">
        <v>1.3380000000000001</v>
      </c>
      <c r="E41">
        <v>0.217</v>
      </c>
      <c r="F41" s="8">
        <f t="shared" si="0"/>
        <v>0.29034599999999999</v>
      </c>
      <c r="G41" s="23">
        <f t="shared" si="2"/>
        <v>0.58069199999999999</v>
      </c>
    </row>
    <row r="42" spans="2:7" x14ac:dyDescent="0.35">
      <c r="B42">
        <v>37</v>
      </c>
      <c r="C42">
        <f t="shared" si="1"/>
        <v>7.4000000000000039</v>
      </c>
      <c r="D42">
        <v>1.2669999999999999</v>
      </c>
      <c r="E42">
        <v>0.23899999999999999</v>
      </c>
      <c r="F42" s="8">
        <f t="shared" si="0"/>
        <v>0.30281299999999994</v>
      </c>
      <c r="G42" s="23">
        <f t="shared" si="2"/>
        <v>1.2112519999999998</v>
      </c>
    </row>
    <row r="43" spans="2:7" x14ac:dyDescent="0.35">
      <c r="B43">
        <v>38</v>
      </c>
      <c r="C43">
        <f t="shared" si="1"/>
        <v>7.6000000000000041</v>
      </c>
      <c r="D43">
        <v>1.1890000000000001</v>
      </c>
      <c r="E43">
        <v>0.26100000000000001</v>
      </c>
      <c r="F43" s="8">
        <f t="shared" si="0"/>
        <v>0.31032900000000002</v>
      </c>
      <c r="G43" s="23">
        <f t="shared" si="2"/>
        <v>0.62065800000000004</v>
      </c>
    </row>
    <row r="44" spans="2:7" x14ac:dyDescent="0.35">
      <c r="B44">
        <v>39</v>
      </c>
      <c r="C44">
        <f t="shared" si="1"/>
        <v>7.8000000000000043</v>
      </c>
      <c r="D44">
        <v>1.1080000000000001</v>
      </c>
      <c r="E44">
        <v>0.28799999999999998</v>
      </c>
      <c r="F44" s="8">
        <f t="shared" si="0"/>
        <v>0.319104</v>
      </c>
      <c r="G44" s="23">
        <f t="shared" si="2"/>
        <v>1.276416</v>
      </c>
    </row>
    <row r="45" spans="2:7" x14ac:dyDescent="0.35">
      <c r="B45">
        <v>40</v>
      </c>
      <c r="C45">
        <f t="shared" si="1"/>
        <v>8.0000000000000036</v>
      </c>
      <c r="D45">
        <v>1.0349999999999999</v>
      </c>
      <c r="E45">
        <v>0.315</v>
      </c>
      <c r="F45" s="8">
        <f t="shared" si="0"/>
        <v>0.32602499999999995</v>
      </c>
      <c r="G45" s="23">
        <f t="shared" si="2"/>
        <v>0.65204999999999991</v>
      </c>
    </row>
    <row r="46" spans="2:7" x14ac:dyDescent="0.35">
      <c r="B46">
        <v>41</v>
      </c>
      <c r="C46">
        <f t="shared" si="1"/>
        <v>8.2000000000000028</v>
      </c>
      <c r="D46">
        <v>0.95899999999999996</v>
      </c>
      <c r="E46">
        <v>0.35399999999999998</v>
      </c>
      <c r="F46" s="8">
        <f t="shared" si="0"/>
        <v>0.33948599999999995</v>
      </c>
      <c r="G46" s="23">
        <f t="shared" si="2"/>
        <v>1.3579439999999998</v>
      </c>
    </row>
    <row r="47" spans="2:7" x14ac:dyDescent="0.35">
      <c r="B47">
        <v>42</v>
      </c>
      <c r="C47">
        <f t="shared" si="1"/>
        <v>8.4000000000000021</v>
      </c>
      <c r="D47">
        <v>0.879</v>
      </c>
      <c r="E47">
        <v>0.39600000000000002</v>
      </c>
      <c r="F47" s="8">
        <f t="shared" si="0"/>
        <v>0.348084</v>
      </c>
      <c r="G47" s="23">
        <f t="shared" si="2"/>
        <v>0.69616800000000001</v>
      </c>
    </row>
    <row r="48" spans="2:7" x14ac:dyDescent="0.35">
      <c r="B48">
        <v>43</v>
      </c>
      <c r="C48">
        <f t="shared" si="1"/>
        <v>8.6000000000000014</v>
      </c>
      <c r="D48">
        <v>0.79600000000000004</v>
      </c>
      <c r="E48">
        <v>0.44400000000000001</v>
      </c>
      <c r="F48" s="8">
        <f t="shared" si="0"/>
        <v>0.35342400000000002</v>
      </c>
      <c r="G48" s="23">
        <f t="shared" si="2"/>
        <v>1.4136960000000001</v>
      </c>
    </row>
    <row r="49" spans="2:7" x14ac:dyDescent="0.35">
      <c r="B49">
        <v>44</v>
      </c>
      <c r="C49">
        <f t="shared" si="1"/>
        <v>8.8000000000000007</v>
      </c>
      <c r="D49">
        <v>0.70799999999999996</v>
      </c>
      <c r="E49">
        <v>0.498</v>
      </c>
      <c r="F49" s="8">
        <f t="shared" si="0"/>
        <v>0.35258399999999995</v>
      </c>
      <c r="G49" s="23">
        <f t="shared" si="2"/>
        <v>0.70516799999999991</v>
      </c>
    </row>
    <row r="50" spans="2:7" x14ac:dyDescent="0.35">
      <c r="B50">
        <v>45</v>
      </c>
      <c r="C50">
        <f t="shared" si="1"/>
        <v>9</v>
      </c>
      <c r="D50">
        <v>0.61799999999999999</v>
      </c>
      <c r="E50">
        <v>0.55400000000000005</v>
      </c>
      <c r="F50" s="8">
        <f t="shared" si="0"/>
        <v>0.34237200000000001</v>
      </c>
      <c r="G50" s="23">
        <f t="shared" si="2"/>
        <v>1.369488</v>
      </c>
    </row>
    <row r="51" spans="2:7" x14ac:dyDescent="0.35">
      <c r="B51">
        <v>46</v>
      </c>
      <c r="C51">
        <f t="shared" si="1"/>
        <v>9.1999999999999993</v>
      </c>
      <c r="D51">
        <v>0.52500000000000002</v>
      </c>
      <c r="E51">
        <v>0.61</v>
      </c>
      <c r="F51" s="8">
        <f t="shared" si="0"/>
        <v>0.32024999999999998</v>
      </c>
      <c r="G51" s="23">
        <f t="shared" si="2"/>
        <v>0.64049999999999996</v>
      </c>
    </row>
    <row r="52" spans="2:7" x14ac:dyDescent="0.35">
      <c r="B52">
        <v>47</v>
      </c>
      <c r="C52">
        <f t="shared" si="1"/>
        <v>9.3999999999999986</v>
      </c>
      <c r="D52">
        <v>0.432</v>
      </c>
      <c r="E52">
        <v>0.66400000000000003</v>
      </c>
      <c r="F52" s="8">
        <f t="shared" si="0"/>
        <v>0.28684799999999999</v>
      </c>
      <c r="G52" s="23">
        <f t="shared" si="2"/>
        <v>1.147392</v>
      </c>
    </row>
    <row r="53" spans="2:7" x14ac:dyDescent="0.35">
      <c r="B53">
        <v>48</v>
      </c>
      <c r="C53">
        <f t="shared" si="1"/>
        <v>9.5999999999999979</v>
      </c>
      <c r="D53">
        <v>0.34699999999999998</v>
      </c>
      <c r="E53">
        <v>0.70799999999999996</v>
      </c>
      <c r="F53" s="8">
        <f t="shared" si="0"/>
        <v>0.24567599999999998</v>
      </c>
      <c r="G53" s="23">
        <f t="shared" si="2"/>
        <v>0.49135199999999996</v>
      </c>
    </row>
    <row r="54" spans="2:7" x14ac:dyDescent="0.35">
      <c r="B54">
        <v>49</v>
      </c>
      <c r="C54">
        <f t="shared" si="1"/>
        <v>9.7999999999999972</v>
      </c>
      <c r="D54">
        <v>0.26600000000000001</v>
      </c>
      <c r="E54">
        <v>0.745</v>
      </c>
      <c r="F54" s="8">
        <f t="shared" si="0"/>
        <v>0.19817000000000001</v>
      </c>
      <c r="G54" s="23">
        <f t="shared" si="2"/>
        <v>0.79268000000000005</v>
      </c>
    </row>
    <row r="55" spans="2:7" x14ac:dyDescent="0.35">
      <c r="B55">
        <v>50</v>
      </c>
      <c r="C55">
        <f t="shared" si="1"/>
        <v>9.9999999999999964</v>
      </c>
      <c r="D55">
        <v>0.188</v>
      </c>
      <c r="E55">
        <v>0.77400000000000002</v>
      </c>
      <c r="F55" s="8">
        <f t="shared" si="0"/>
        <v>0.145512</v>
      </c>
      <c r="G55" s="23">
        <f t="shared" si="2"/>
        <v>0.291024</v>
      </c>
    </row>
    <row r="56" spans="2:7" x14ac:dyDescent="0.35">
      <c r="B56">
        <v>51</v>
      </c>
      <c r="C56">
        <f t="shared" si="1"/>
        <v>10.199999999999996</v>
      </c>
      <c r="D56">
        <v>0.11</v>
      </c>
      <c r="E56">
        <v>0.79100000000000004</v>
      </c>
      <c r="F56" s="8">
        <f t="shared" si="0"/>
        <v>8.7010000000000004E-2</v>
      </c>
      <c r="G56" s="23">
        <f t="shared" si="2"/>
        <v>0.34804000000000002</v>
      </c>
    </row>
    <row r="57" spans="2:7" x14ac:dyDescent="0.35">
      <c r="B57">
        <v>52</v>
      </c>
      <c r="C57">
        <f t="shared" si="1"/>
        <v>10.399999999999995</v>
      </c>
      <c r="D57">
        <v>2.7E-2</v>
      </c>
      <c r="E57">
        <v>0.79800000000000004</v>
      </c>
      <c r="F57" s="8">
        <f t="shared" si="0"/>
        <v>2.1545999999999999E-2</v>
      </c>
      <c r="G57" s="23">
        <f t="shared" si="2"/>
        <v>4.3091999999999998E-2</v>
      </c>
    </row>
    <row r="58" spans="2:7" x14ac:dyDescent="0.35">
      <c r="B58">
        <v>53</v>
      </c>
      <c r="C58">
        <f t="shared" si="1"/>
        <v>10.599999999999994</v>
      </c>
      <c r="D58">
        <v>-4.2000000000000003E-2</v>
      </c>
      <c r="E58">
        <v>0.79300000000000004</v>
      </c>
      <c r="F58" s="8">
        <f t="shared" si="0"/>
        <v>-3.3306000000000002E-2</v>
      </c>
      <c r="G58" s="23">
        <f t="shared" si="2"/>
        <v>-0.13322400000000001</v>
      </c>
    </row>
    <row r="59" spans="2:7" x14ac:dyDescent="0.35">
      <c r="B59">
        <v>54</v>
      </c>
      <c r="C59">
        <f t="shared" si="1"/>
        <v>10.799999999999994</v>
      </c>
      <c r="D59">
        <v>-0.125</v>
      </c>
      <c r="E59">
        <v>0.77100000000000002</v>
      </c>
      <c r="F59" s="8">
        <f t="shared" si="0"/>
        <v>-9.6375000000000002E-2</v>
      </c>
      <c r="G59" s="23">
        <f t="shared" si="2"/>
        <v>-0.19275</v>
      </c>
    </row>
    <row r="60" spans="2:7" x14ac:dyDescent="0.35">
      <c r="B60">
        <v>55</v>
      </c>
      <c r="C60">
        <f t="shared" si="1"/>
        <v>10.999999999999993</v>
      </c>
      <c r="D60">
        <v>-0.19800000000000001</v>
      </c>
      <c r="E60">
        <v>0.74</v>
      </c>
      <c r="F60" s="8">
        <f t="shared" si="0"/>
        <v>-0.14652000000000001</v>
      </c>
      <c r="G60" s="23">
        <f t="shared" si="2"/>
        <v>-0.58608000000000005</v>
      </c>
    </row>
    <row r="61" spans="2:7" x14ac:dyDescent="0.35">
      <c r="B61">
        <v>56</v>
      </c>
      <c r="C61">
        <f t="shared" si="1"/>
        <v>11.199999999999992</v>
      </c>
      <c r="D61">
        <v>-0.28299999999999997</v>
      </c>
      <c r="E61">
        <v>0.68799999999999994</v>
      </c>
      <c r="F61" s="8">
        <f t="shared" si="0"/>
        <v>-0.19470399999999996</v>
      </c>
      <c r="G61" s="23">
        <f t="shared" si="2"/>
        <v>-0.38940799999999992</v>
      </c>
    </row>
    <row r="62" spans="2:7" x14ac:dyDescent="0.35">
      <c r="B62">
        <v>57</v>
      </c>
      <c r="C62">
        <f t="shared" si="1"/>
        <v>11.399999999999991</v>
      </c>
      <c r="D62">
        <v>-0.36399999999999999</v>
      </c>
      <c r="E62">
        <v>0.625</v>
      </c>
      <c r="F62" s="8">
        <f t="shared" si="0"/>
        <v>-0.22749999999999998</v>
      </c>
      <c r="G62" s="23">
        <f t="shared" si="2"/>
        <v>-0.90999999999999992</v>
      </c>
    </row>
    <row r="63" spans="2:7" x14ac:dyDescent="0.35">
      <c r="B63">
        <v>58</v>
      </c>
      <c r="C63">
        <f t="shared" si="1"/>
        <v>11.599999999999991</v>
      </c>
      <c r="D63">
        <v>-0.44400000000000001</v>
      </c>
      <c r="E63">
        <v>0.55700000000000005</v>
      </c>
      <c r="F63" s="8">
        <f t="shared" si="0"/>
        <v>-0.24730800000000003</v>
      </c>
      <c r="G63" s="23">
        <f t="shared" si="2"/>
        <v>-0.49461600000000006</v>
      </c>
    </row>
    <row r="64" spans="2:7" x14ac:dyDescent="0.35">
      <c r="B64">
        <v>59</v>
      </c>
      <c r="C64">
        <f t="shared" si="1"/>
        <v>11.79999999999999</v>
      </c>
      <c r="D64">
        <v>-0.52200000000000002</v>
      </c>
      <c r="E64">
        <v>0.48599999999999999</v>
      </c>
      <c r="F64" s="8">
        <f t="shared" si="0"/>
        <v>-0.25369200000000003</v>
      </c>
      <c r="G64" s="23">
        <f t="shared" si="2"/>
        <v>-1.0147680000000001</v>
      </c>
    </row>
    <row r="65" spans="2:7" x14ac:dyDescent="0.35">
      <c r="B65">
        <v>60</v>
      </c>
      <c r="C65">
        <f t="shared" si="1"/>
        <v>11.999999999999989</v>
      </c>
      <c r="D65">
        <v>-0.60499999999999998</v>
      </c>
      <c r="E65">
        <v>0.41299999999999998</v>
      </c>
      <c r="F65" s="8">
        <f t="shared" si="0"/>
        <v>-0.24986499999999998</v>
      </c>
      <c r="G65" s="23">
        <f t="shared" si="2"/>
        <v>-0.49972999999999995</v>
      </c>
    </row>
    <row r="66" spans="2:7" x14ac:dyDescent="0.35">
      <c r="B66">
        <v>61</v>
      </c>
      <c r="C66">
        <f t="shared" si="1"/>
        <v>12.199999999999989</v>
      </c>
      <c r="D66">
        <v>-0.69099999999999995</v>
      </c>
      <c r="E66">
        <v>0.34200000000000003</v>
      </c>
      <c r="F66" s="8">
        <f t="shared" si="0"/>
        <v>-0.236322</v>
      </c>
      <c r="G66" s="23">
        <f t="shared" si="2"/>
        <v>-0.94528800000000002</v>
      </c>
    </row>
    <row r="67" spans="2:7" x14ac:dyDescent="0.35">
      <c r="B67">
        <v>62</v>
      </c>
      <c r="C67">
        <f t="shared" si="1"/>
        <v>12.399999999999988</v>
      </c>
      <c r="D67">
        <v>-0.77600000000000002</v>
      </c>
      <c r="E67">
        <v>0.27600000000000002</v>
      </c>
      <c r="F67" s="8">
        <f t="shared" si="0"/>
        <v>-0.21417600000000003</v>
      </c>
      <c r="G67" s="23">
        <f t="shared" si="2"/>
        <v>-0.42835200000000007</v>
      </c>
    </row>
    <row r="68" spans="2:7" x14ac:dyDescent="0.35">
      <c r="B68">
        <v>63</v>
      </c>
      <c r="C68">
        <f t="shared" si="1"/>
        <v>12.599999999999987</v>
      </c>
      <c r="D68">
        <v>-0.85699999999999998</v>
      </c>
      <c r="E68">
        <v>0.20799999999999999</v>
      </c>
      <c r="F68" s="8">
        <f t="shared" si="0"/>
        <v>-0.178256</v>
      </c>
      <c r="G68" s="23">
        <f t="shared" si="2"/>
        <v>-0.71302399999999999</v>
      </c>
    </row>
    <row r="69" spans="2:7" x14ac:dyDescent="0.35">
      <c r="B69">
        <v>64</v>
      </c>
      <c r="C69">
        <f t="shared" si="1"/>
        <v>12.799999999999986</v>
      </c>
      <c r="D69">
        <v>-0.92800000000000005</v>
      </c>
      <c r="E69">
        <v>0.14899999999999999</v>
      </c>
      <c r="F69" s="8">
        <f t="shared" si="0"/>
        <v>-0.13827200000000001</v>
      </c>
      <c r="G69" s="23">
        <f t="shared" si="2"/>
        <v>-0.27654400000000001</v>
      </c>
    </row>
    <row r="70" spans="2:7" x14ac:dyDescent="0.35">
      <c r="B70">
        <v>65</v>
      </c>
      <c r="C70">
        <f t="shared" si="1"/>
        <v>12.999999999999986</v>
      </c>
      <c r="D70">
        <v>-0.996</v>
      </c>
      <c r="E70">
        <v>9.8000000000000004E-2</v>
      </c>
      <c r="F70" s="8">
        <f t="shared" ref="F70:F105" si="3">D70*E70</f>
        <v>-9.7608E-2</v>
      </c>
      <c r="G70" s="23">
        <f t="shared" si="2"/>
        <v>-0.390432</v>
      </c>
    </row>
    <row r="71" spans="2:7" x14ac:dyDescent="0.35">
      <c r="B71">
        <v>66</v>
      </c>
      <c r="C71">
        <f t="shared" ref="C71:C105" si="4">C70+0.2</f>
        <v>13.199999999999985</v>
      </c>
      <c r="D71">
        <v>-1.0569999999999999</v>
      </c>
      <c r="E71">
        <v>5.0999999999999997E-2</v>
      </c>
      <c r="F71" s="8">
        <f t="shared" si="3"/>
        <v>-5.3906999999999997E-2</v>
      </c>
      <c r="G71" s="23">
        <f t="shared" ref="G71:G105" si="5">IF(ISEVEN(B71),F71*2,F71*4)</f>
        <v>-0.10781399999999999</v>
      </c>
    </row>
    <row r="72" spans="2:7" x14ac:dyDescent="0.35">
      <c r="B72">
        <v>67</v>
      </c>
      <c r="C72">
        <f t="shared" si="4"/>
        <v>13.399999999999984</v>
      </c>
      <c r="D72">
        <v>-1.113</v>
      </c>
      <c r="E72">
        <v>1.4999999999999999E-2</v>
      </c>
      <c r="F72" s="8">
        <f t="shared" si="3"/>
        <v>-1.6694999999999998E-2</v>
      </c>
      <c r="G72" s="23">
        <f t="shared" si="5"/>
        <v>-6.6779999999999992E-2</v>
      </c>
    </row>
    <row r="73" spans="2:7" x14ac:dyDescent="0.35">
      <c r="B73">
        <v>68</v>
      </c>
      <c r="C73">
        <f t="shared" si="4"/>
        <v>13.599999999999984</v>
      </c>
      <c r="D73">
        <v>-1.167</v>
      </c>
      <c r="E73">
        <v>-0.02</v>
      </c>
      <c r="F73" s="8">
        <f t="shared" si="3"/>
        <v>2.334E-2</v>
      </c>
      <c r="G73" s="23">
        <f t="shared" si="5"/>
        <v>4.6679999999999999E-2</v>
      </c>
    </row>
    <row r="74" spans="2:7" x14ac:dyDescent="0.35">
      <c r="B74">
        <v>69</v>
      </c>
      <c r="C74">
        <f t="shared" si="4"/>
        <v>13.799999999999983</v>
      </c>
      <c r="D74">
        <v>-1.228</v>
      </c>
      <c r="E74">
        <v>-4.3999999999999997E-2</v>
      </c>
      <c r="F74" s="8">
        <f t="shared" si="3"/>
        <v>5.4031999999999997E-2</v>
      </c>
      <c r="G74" s="23">
        <f t="shared" si="5"/>
        <v>0.21612799999999999</v>
      </c>
    </row>
    <row r="75" spans="2:7" x14ac:dyDescent="0.35">
      <c r="B75">
        <v>70</v>
      </c>
      <c r="C75">
        <f t="shared" si="4"/>
        <v>13.999999999999982</v>
      </c>
      <c r="D75">
        <v>-1.2769999999999999</v>
      </c>
      <c r="E75">
        <v>-6.6000000000000003E-2</v>
      </c>
      <c r="F75" s="8">
        <f t="shared" si="3"/>
        <v>8.4281999999999996E-2</v>
      </c>
      <c r="G75" s="23">
        <f t="shared" si="5"/>
        <v>0.16856399999999999</v>
      </c>
    </row>
    <row r="76" spans="2:7" x14ac:dyDescent="0.35">
      <c r="B76">
        <v>71</v>
      </c>
      <c r="C76">
        <f t="shared" si="4"/>
        <v>14.199999999999982</v>
      </c>
      <c r="D76">
        <v>-1.3160000000000001</v>
      </c>
      <c r="E76">
        <v>-8.3000000000000004E-2</v>
      </c>
      <c r="F76" s="8">
        <f t="shared" si="3"/>
        <v>0.10922800000000001</v>
      </c>
      <c r="G76" s="23">
        <f t="shared" si="5"/>
        <v>0.43691200000000002</v>
      </c>
    </row>
    <row r="77" spans="2:7" x14ac:dyDescent="0.35">
      <c r="B77">
        <v>72</v>
      </c>
      <c r="C77">
        <f t="shared" si="4"/>
        <v>14.399999999999981</v>
      </c>
      <c r="D77">
        <v>-1.345</v>
      </c>
      <c r="E77">
        <v>-9.5000000000000001E-2</v>
      </c>
      <c r="F77" s="8">
        <f t="shared" si="3"/>
        <v>0.127775</v>
      </c>
      <c r="G77" s="23">
        <f t="shared" si="5"/>
        <v>0.25555</v>
      </c>
    </row>
    <row r="78" spans="2:7" x14ac:dyDescent="0.35">
      <c r="B78">
        <v>73</v>
      </c>
      <c r="C78">
        <f t="shared" si="4"/>
        <v>14.59999999999998</v>
      </c>
      <c r="D78">
        <v>-1.37</v>
      </c>
      <c r="E78">
        <v>-0.107</v>
      </c>
      <c r="F78" s="8">
        <f t="shared" si="3"/>
        <v>0.14659</v>
      </c>
      <c r="G78" s="23">
        <f t="shared" si="5"/>
        <v>0.58635999999999999</v>
      </c>
    </row>
    <row r="79" spans="2:7" x14ac:dyDescent="0.35">
      <c r="B79">
        <v>74</v>
      </c>
      <c r="C79">
        <f t="shared" si="4"/>
        <v>14.799999999999979</v>
      </c>
      <c r="D79">
        <v>-1.3819999999999999</v>
      </c>
      <c r="E79">
        <v>-0.115</v>
      </c>
      <c r="F79" s="8">
        <f t="shared" si="3"/>
        <v>0.15892999999999999</v>
      </c>
      <c r="G79" s="23">
        <f t="shared" si="5"/>
        <v>0.31785999999999998</v>
      </c>
    </row>
    <row r="80" spans="2:7" x14ac:dyDescent="0.35">
      <c r="B80">
        <v>75</v>
      </c>
      <c r="C80">
        <f t="shared" si="4"/>
        <v>14.999999999999979</v>
      </c>
      <c r="D80">
        <v>-1.389</v>
      </c>
      <c r="E80">
        <v>-0.122</v>
      </c>
      <c r="F80" s="8">
        <f t="shared" si="3"/>
        <v>0.169458</v>
      </c>
      <c r="G80" s="23">
        <f t="shared" si="5"/>
        <v>0.67783199999999999</v>
      </c>
    </row>
    <row r="81" spans="2:7" x14ac:dyDescent="0.35">
      <c r="B81">
        <v>76</v>
      </c>
      <c r="C81">
        <f t="shared" si="4"/>
        <v>15.199999999999978</v>
      </c>
      <c r="D81">
        <v>-1.3959999999999999</v>
      </c>
      <c r="E81">
        <v>-0.127</v>
      </c>
      <c r="F81" s="8">
        <f t="shared" si="3"/>
        <v>0.17729199999999998</v>
      </c>
      <c r="G81" s="23">
        <f t="shared" si="5"/>
        <v>0.35458399999999995</v>
      </c>
    </row>
    <row r="82" spans="2:7" x14ac:dyDescent="0.35">
      <c r="B82">
        <v>77</v>
      </c>
      <c r="C82">
        <f t="shared" si="4"/>
        <v>15.399999999999977</v>
      </c>
      <c r="D82">
        <v>-1.401</v>
      </c>
      <c r="E82">
        <v>-0.13200000000000001</v>
      </c>
      <c r="F82" s="8">
        <f t="shared" si="3"/>
        <v>0.18493200000000001</v>
      </c>
      <c r="G82" s="23">
        <f t="shared" si="5"/>
        <v>0.73972800000000005</v>
      </c>
    </row>
    <row r="83" spans="2:7" x14ac:dyDescent="0.35">
      <c r="B83">
        <v>78</v>
      </c>
      <c r="C83">
        <f t="shared" si="4"/>
        <v>15.599999999999977</v>
      </c>
      <c r="D83">
        <v>-1.409</v>
      </c>
      <c r="E83">
        <v>-0.13900000000000001</v>
      </c>
      <c r="F83" s="8">
        <f t="shared" si="3"/>
        <v>0.19585100000000003</v>
      </c>
      <c r="G83" s="23">
        <f t="shared" si="5"/>
        <v>0.39170200000000005</v>
      </c>
    </row>
    <row r="84" spans="2:7" x14ac:dyDescent="0.35">
      <c r="B84">
        <v>79</v>
      </c>
      <c r="C84">
        <f t="shared" si="4"/>
        <v>15.799999999999976</v>
      </c>
      <c r="D84">
        <v>-1.411</v>
      </c>
      <c r="E84">
        <v>-0.14399999999999999</v>
      </c>
      <c r="F84" s="8">
        <f t="shared" si="3"/>
        <v>0.20318399999999998</v>
      </c>
      <c r="G84" s="23">
        <f t="shared" si="5"/>
        <v>0.8127359999999999</v>
      </c>
    </row>
    <row r="85" spans="2:7" x14ac:dyDescent="0.35">
      <c r="B85">
        <v>80</v>
      </c>
      <c r="C85">
        <f t="shared" si="4"/>
        <v>15.999999999999975</v>
      </c>
      <c r="D85">
        <v>-1.4139999999999999</v>
      </c>
      <c r="E85">
        <v>-0.151</v>
      </c>
      <c r="F85" s="8">
        <f t="shared" si="3"/>
        <v>0.21351399999999998</v>
      </c>
      <c r="G85" s="23">
        <f t="shared" si="5"/>
        <v>0.42702799999999996</v>
      </c>
    </row>
    <row r="86" spans="2:7" x14ac:dyDescent="0.35">
      <c r="B86">
        <v>81</v>
      </c>
      <c r="C86">
        <f t="shared" si="4"/>
        <v>16.199999999999974</v>
      </c>
      <c r="D86">
        <v>-1.4139999999999999</v>
      </c>
      <c r="E86">
        <v>-0.159</v>
      </c>
      <c r="F86" s="8">
        <f t="shared" si="3"/>
        <v>0.224826</v>
      </c>
      <c r="G86" s="23">
        <f t="shared" si="5"/>
        <v>0.89930399999999999</v>
      </c>
    </row>
    <row r="87" spans="2:7" x14ac:dyDescent="0.35">
      <c r="B87">
        <v>82</v>
      </c>
      <c r="C87">
        <f t="shared" si="4"/>
        <v>16.399999999999974</v>
      </c>
      <c r="D87">
        <v>-1.4139999999999999</v>
      </c>
      <c r="E87">
        <v>-0.16600000000000001</v>
      </c>
      <c r="F87" s="8">
        <f t="shared" si="3"/>
        <v>0.23472399999999999</v>
      </c>
      <c r="G87" s="23">
        <f t="shared" si="5"/>
        <v>0.46944799999999998</v>
      </c>
    </row>
    <row r="88" spans="2:7" x14ac:dyDescent="0.35">
      <c r="B88">
        <v>83</v>
      </c>
      <c r="C88">
        <f t="shared" si="4"/>
        <v>16.599999999999973</v>
      </c>
      <c r="D88">
        <v>-1.411</v>
      </c>
      <c r="E88">
        <v>-0.17299999999999999</v>
      </c>
      <c r="F88" s="8">
        <f t="shared" si="3"/>
        <v>0.24410299999999999</v>
      </c>
      <c r="G88" s="23">
        <f t="shared" si="5"/>
        <v>0.97641199999999995</v>
      </c>
    </row>
    <row r="89" spans="2:7" x14ac:dyDescent="0.35">
      <c r="B89">
        <v>84</v>
      </c>
      <c r="C89">
        <f t="shared" si="4"/>
        <v>16.799999999999972</v>
      </c>
      <c r="D89">
        <v>-1.4059999999999999</v>
      </c>
      <c r="E89">
        <v>-0.188</v>
      </c>
      <c r="F89" s="8">
        <f t="shared" si="3"/>
        <v>0.26432800000000001</v>
      </c>
      <c r="G89" s="23">
        <f t="shared" si="5"/>
        <v>0.52865600000000001</v>
      </c>
    </row>
    <row r="90" spans="2:7" x14ac:dyDescent="0.35">
      <c r="B90">
        <v>85</v>
      </c>
      <c r="C90">
        <f t="shared" si="4"/>
        <v>16.999999999999972</v>
      </c>
      <c r="D90">
        <v>-1.389</v>
      </c>
      <c r="E90">
        <v>-0.20300000000000001</v>
      </c>
      <c r="F90" s="8">
        <f t="shared" si="3"/>
        <v>0.28196700000000002</v>
      </c>
      <c r="G90" s="23">
        <f t="shared" si="5"/>
        <v>1.1278680000000001</v>
      </c>
    </row>
    <row r="91" spans="2:7" x14ac:dyDescent="0.35">
      <c r="B91">
        <v>86</v>
      </c>
      <c r="C91">
        <f t="shared" si="4"/>
        <v>17.199999999999971</v>
      </c>
      <c r="D91">
        <v>-1.335</v>
      </c>
      <c r="E91">
        <v>-0.217</v>
      </c>
      <c r="F91" s="8">
        <f t="shared" si="3"/>
        <v>0.28969499999999998</v>
      </c>
      <c r="G91" s="23">
        <f t="shared" si="5"/>
        <v>0.57938999999999996</v>
      </c>
    </row>
    <row r="92" spans="2:7" x14ac:dyDescent="0.35">
      <c r="B92">
        <v>87</v>
      </c>
      <c r="C92">
        <f t="shared" si="4"/>
        <v>17.39999999999997</v>
      </c>
      <c r="D92">
        <v>-1.262</v>
      </c>
      <c r="E92">
        <v>-0.23699999999999999</v>
      </c>
      <c r="F92" s="8">
        <f t="shared" si="3"/>
        <v>0.29909399999999997</v>
      </c>
      <c r="G92" s="23">
        <f t="shared" si="5"/>
        <v>1.1963759999999999</v>
      </c>
    </row>
    <row r="93" spans="2:7" x14ac:dyDescent="0.35">
      <c r="B93">
        <v>88</v>
      </c>
      <c r="C93">
        <f t="shared" si="4"/>
        <v>17.599999999999969</v>
      </c>
      <c r="D93">
        <v>-1.1819999999999999</v>
      </c>
      <c r="E93">
        <v>-0.25900000000000001</v>
      </c>
      <c r="F93" s="8">
        <f t="shared" si="3"/>
        <v>0.30613800000000002</v>
      </c>
      <c r="G93" s="23">
        <f t="shared" si="5"/>
        <v>0.61227600000000004</v>
      </c>
    </row>
    <row r="94" spans="2:7" x14ac:dyDescent="0.35">
      <c r="B94">
        <v>89</v>
      </c>
      <c r="C94">
        <f t="shared" si="4"/>
        <v>17.799999999999969</v>
      </c>
      <c r="D94">
        <v>-1.1060000000000001</v>
      </c>
      <c r="E94">
        <v>-0.28599999999999998</v>
      </c>
      <c r="F94" s="8">
        <f t="shared" si="3"/>
        <v>0.31631599999999999</v>
      </c>
      <c r="G94" s="23">
        <f t="shared" si="5"/>
        <v>1.2652639999999999</v>
      </c>
    </row>
    <row r="95" spans="2:7" x14ac:dyDescent="0.35">
      <c r="B95">
        <v>90</v>
      </c>
      <c r="C95">
        <f t="shared" si="4"/>
        <v>17.999999999999968</v>
      </c>
      <c r="D95">
        <v>-1.03</v>
      </c>
      <c r="E95">
        <v>-0.317</v>
      </c>
      <c r="F95" s="8">
        <f t="shared" si="3"/>
        <v>0.32651000000000002</v>
      </c>
      <c r="G95" s="23">
        <f t="shared" si="5"/>
        <v>0.65302000000000004</v>
      </c>
    </row>
    <row r="96" spans="2:7" x14ac:dyDescent="0.35">
      <c r="B96">
        <v>91</v>
      </c>
      <c r="C96">
        <f t="shared" si="4"/>
        <v>18.199999999999967</v>
      </c>
      <c r="D96">
        <v>-0.95699999999999996</v>
      </c>
      <c r="E96">
        <v>-0.35199999999999998</v>
      </c>
      <c r="F96" s="8">
        <f t="shared" si="3"/>
        <v>0.33686399999999994</v>
      </c>
      <c r="G96" s="23">
        <f t="shared" si="5"/>
        <v>1.3474559999999998</v>
      </c>
    </row>
    <row r="97" spans="2:7" x14ac:dyDescent="0.35">
      <c r="B97">
        <v>92</v>
      </c>
      <c r="C97">
        <f t="shared" si="4"/>
        <v>18.399999999999967</v>
      </c>
      <c r="D97">
        <v>-0.88100000000000001</v>
      </c>
      <c r="E97">
        <v>-0.39600000000000002</v>
      </c>
      <c r="F97" s="8">
        <f t="shared" si="3"/>
        <v>0.34887600000000002</v>
      </c>
      <c r="G97" s="23">
        <f t="shared" si="5"/>
        <v>0.69775200000000004</v>
      </c>
    </row>
    <row r="98" spans="2:7" x14ac:dyDescent="0.35">
      <c r="B98">
        <v>93</v>
      </c>
      <c r="C98">
        <f t="shared" si="4"/>
        <v>18.599999999999966</v>
      </c>
      <c r="D98">
        <v>-0.79800000000000004</v>
      </c>
      <c r="E98">
        <v>-0.44400000000000001</v>
      </c>
      <c r="F98" s="8">
        <f t="shared" si="3"/>
        <v>0.35431200000000002</v>
      </c>
      <c r="G98" s="23">
        <f t="shared" si="5"/>
        <v>1.4172480000000001</v>
      </c>
    </row>
    <row r="99" spans="2:7" x14ac:dyDescent="0.35">
      <c r="B99">
        <v>94</v>
      </c>
      <c r="C99">
        <f t="shared" si="4"/>
        <v>18.799999999999965</v>
      </c>
      <c r="D99">
        <v>-0.71</v>
      </c>
      <c r="E99">
        <v>-0.496</v>
      </c>
      <c r="F99" s="8">
        <f t="shared" si="3"/>
        <v>0.35215999999999997</v>
      </c>
      <c r="G99" s="23">
        <f t="shared" si="5"/>
        <v>0.70431999999999995</v>
      </c>
    </row>
    <row r="100" spans="2:7" x14ac:dyDescent="0.35">
      <c r="B100">
        <v>95</v>
      </c>
      <c r="C100">
        <f t="shared" si="4"/>
        <v>18.999999999999964</v>
      </c>
      <c r="D100">
        <v>-0.61799999999999999</v>
      </c>
      <c r="E100">
        <v>-0.55400000000000005</v>
      </c>
      <c r="F100" s="8">
        <f t="shared" si="3"/>
        <v>0.34237200000000001</v>
      </c>
      <c r="G100" s="23">
        <f t="shared" si="5"/>
        <v>1.369488</v>
      </c>
    </row>
    <row r="101" spans="2:7" x14ac:dyDescent="0.35">
      <c r="B101">
        <v>96</v>
      </c>
      <c r="C101">
        <f t="shared" si="4"/>
        <v>19.199999999999964</v>
      </c>
      <c r="D101">
        <v>-0.52200000000000002</v>
      </c>
      <c r="E101">
        <v>-0.61</v>
      </c>
      <c r="F101" s="8">
        <f t="shared" si="3"/>
        <v>0.31841999999999998</v>
      </c>
      <c r="G101" s="23">
        <f t="shared" si="5"/>
        <v>0.63683999999999996</v>
      </c>
    </row>
    <row r="102" spans="2:7" x14ac:dyDescent="0.35">
      <c r="B102">
        <v>97</v>
      </c>
      <c r="C102">
        <f t="shared" si="4"/>
        <v>19.399999999999963</v>
      </c>
      <c r="D102">
        <v>-0.432</v>
      </c>
      <c r="E102">
        <v>-0.66200000000000003</v>
      </c>
      <c r="F102" s="8">
        <f t="shared" si="3"/>
        <v>0.28598400000000002</v>
      </c>
      <c r="G102" s="23">
        <f t="shared" si="5"/>
        <v>1.1439360000000001</v>
      </c>
    </row>
    <row r="103" spans="2:7" x14ac:dyDescent="0.35">
      <c r="B103">
        <v>98</v>
      </c>
      <c r="C103">
        <f t="shared" si="4"/>
        <v>19.599999999999962</v>
      </c>
      <c r="D103">
        <v>-0.34699999999999998</v>
      </c>
      <c r="E103">
        <v>-0.70799999999999996</v>
      </c>
      <c r="F103" s="8">
        <f t="shared" si="3"/>
        <v>0.24567599999999998</v>
      </c>
      <c r="G103" s="23">
        <f t="shared" si="5"/>
        <v>0.49135199999999996</v>
      </c>
    </row>
    <row r="104" spans="2:7" x14ac:dyDescent="0.35">
      <c r="B104">
        <v>99</v>
      </c>
      <c r="C104">
        <f t="shared" si="4"/>
        <v>19.799999999999962</v>
      </c>
      <c r="D104">
        <v>-0.26400000000000001</v>
      </c>
      <c r="E104">
        <v>-0.745</v>
      </c>
      <c r="F104" s="8">
        <f t="shared" si="3"/>
        <v>0.19668000000000002</v>
      </c>
      <c r="G104" s="23">
        <f t="shared" si="5"/>
        <v>0.78672000000000009</v>
      </c>
    </row>
    <row r="105" spans="2:7" x14ac:dyDescent="0.35">
      <c r="B105">
        <v>100</v>
      </c>
      <c r="C105" s="8">
        <f t="shared" si="4"/>
        <v>19.999999999999961</v>
      </c>
      <c r="D105">
        <v>-0.186</v>
      </c>
      <c r="E105">
        <v>-0.77400000000000002</v>
      </c>
      <c r="F105" s="8">
        <f t="shared" si="3"/>
        <v>0.14396400000000001</v>
      </c>
      <c r="G105" s="23">
        <f t="shared" si="5"/>
        <v>0.28792800000000002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7"/>
  <sheetViews>
    <sheetView zoomScale="152" zoomScaleNormal="152" workbookViewId="0">
      <selection activeCell="D3" sqref="D3"/>
    </sheetView>
  </sheetViews>
  <sheetFormatPr baseColWidth="10" defaultRowHeight="14.5" x14ac:dyDescent="0.35"/>
  <sheetData>
    <row r="2" spans="1:8" x14ac:dyDescent="0.35">
      <c r="A2" t="s">
        <v>8</v>
      </c>
      <c r="B2" t="s">
        <v>13</v>
      </c>
      <c r="C2" t="s">
        <v>14</v>
      </c>
      <c r="D2" t="s">
        <v>27</v>
      </c>
      <c r="E2" s="3" t="s">
        <v>40</v>
      </c>
      <c r="F2" s="3">
        <v>-1.8973</v>
      </c>
      <c r="G2" s="3" t="s">
        <v>43</v>
      </c>
      <c r="H2" s="3" t="s">
        <v>44</v>
      </c>
    </row>
    <row r="3" spans="1:8" x14ac:dyDescent="0.35">
      <c r="A3">
        <v>0</v>
      </c>
      <c r="B3">
        <v>2</v>
      </c>
      <c r="C3">
        <v>-0.41610000000000003</v>
      </c>
      <c r="D3">
        <f>IF(ISEVEN(A3),C3*2,C3*4)</f>
        <v>-0.83220000000000005</v>
      </c>
      <c r="E3" s="3" t="s">
        <v>1</v>
      </c>
      <c r="F3" s="3">
        <f>2/2*(C3+C17+2*SUM(C4:C16))</f>
        <v>-1.2181999999999995</v>
      </c>
      <c r="G3" s="32">
        <f>ABS((F2-F3)/F2)</f>
        <v>0.35792968955884702</v>
      </c>
      <c r="H3" s="3">
        <f>ABS(F2-F3)</f>
        <v>0.67910000000000048</v>
      </c>
    </row>
    <row r="4" spans="1:8" x14ac:dyDescent="0.35">
      <c r="A4">
        <v>1</v>
      </c>
      <c r="B4">
        <v>4</v>
      </c>
      <c r="C4">
        <v>-0.65359999999999996</v>
      </c>
      <c r="D4">
        <f>IF(ISEVEN(A4),C4*2,C4*4)</f>
        <v>-2.6143999999999998</v>
      </c>
      <c r="E4" s="3" t="s">
        <v>0</v>
      </c>
      <c r="F4" s="3">
        <f>2/3*(C3+C17+SUM(D4:D16))</f>
        <v>-2.2030666666666665</v>
      </c>
      <c r="G4" s="32">
        <f>ABS(($F$2-F4)/$F$2)</f>
        <v>0.1611588397547391</v>
      </c>
      <c r="H4" s="3">
        <f>ABS(F2-F4)</f>
        <v>0.30576666666666652</v>
      </c>
    </row>
    <row r="5" spans="1:8" x14ac:dyDescent="0.35">
      <c r="A5">
        <v>2</v>
      </c>
      <c r="B5">
        <v>6</v>
      </c>
      <c r="C5">
        <v>0.96020000000000005</v>
      </c>
      <c r="D5">
        <f t="shared" ref="D5:D17" si="0">IF(ISEVEN(A5),C5*2,C5*4)</f>
        <v>1.9204000000000001</v>
      </c>
    </row>
    <row r="6" spans="1:8" x14ac:dyDescent="0.35">
      <c r="A6">
        <v>3</v>
      </c>
      <c r="B6">
        <v>8</v>
      </c>
      <c r="C6">
        <v>-0.14549999999999999</v>
      </c>
      <c r="D6">
        <f t="shared" si="0"/>
        <v>-0.58199999999999996</v>
      </c>
    </row>
    <row r="7" spans="1:8" x14ac:dyDescent="0.35">
      <c r="A7">
        <v>4</v>
      </c>
      <c r="B7">
        <v>10</v>
      </c>
      <c r="C7">
        <v>-0.83909999999999996</v>
      </c>
      <c r="D7">
        <f t="shared" si="0"/>
        <v>-1.6781999999999999</v>
      </c>
    </row>
    <row r="8" spans="1:8" x14ac:dyDescent="0.35">
      <c r="A8">
        <v>5</v>
      </c>
      <c r="B8">
        <v>12</v>
      </c>
      <c r="C8">
        <v>0.84389999999999998</v>
      </c>
      <c r="D8">
        <f t="shared" si="0"/>
        <v>3.3755999999999999</v>
      </c>
    </row>
    <row r="9" spans="1:8" x14ac:dyDescent="0.35">
      <c r="A9">
        <v>6</v>
      </c>
      <c r="B9">
        <v>14</v>
      </c>
      <c r="C9">
        <v>0.13669999999999999</v>
      </c>
      <c r="D9">
        <f t="shared" si="0"/>
        <v>0.27339999999999998</v>
      </c>
    </row>
    <row r="10" spans="1:8" x14ac:dyDescent="0.35">
      <c r="A10">
        <v>7</v>
      </c>
      <c r="B10">
        <v>16</v>
      </c>
      <c r="C10">
        <v>-0.9577</v>
      </c>
      <c r="D10">
        <f t="shared" si="0"/>
        <v>-3.8308</v>
      </c>
    </row>
    <row r="11" spans="1:8" x14ac:dyDescent="0.35">
      <c r="A11">
        <v>8</v>
      </c>
      <c r="B11">
        <v>18</v>
      </c>
      <c r="C11">
        <v>0.6603</v>
      </c>
      <c r="D11">
        <f t="shared" si="0"/>
        <v>1.3206</v>
      </c>
    </row>
    <row r="12" spans="1:8" x14ac:dyDescent="0.35">
      <c r="A12">
        <v>9</v>
      </c>
      <c r="B12">
        <v>20</v>
      </c>
      <c r="C12">
        <v>0.40810000000000002</v>
      </c>
      <c r="D12">
        <f t="shared" si="0"/>
        <v>1.6324000000000001</v>
      </c>
    </row>
    <row r="13" spans="1:8" x14ac:dyDescent="0.35">
      <c r="A13">
        <v>10</v>
      </c>
      <c r="B13">
        <v>22</v>
      </c>
      <c r="C13">
        <v>-1</v>
      </c>
      <c r="D13">
        <f t="shared" si="0"/>
        <v>-2</v>
      </c>
    </row>
    <row r="14" spans="1:8" x14ac:dyDescent="0.35">
      <c r="A14">
        <v>11</v>
      </c>
      <c r="B14">
        <v>24</v>
      </c>
      <c r="C14">
        <v>0.42420000000000002</v>
      </c>
      <c r="D14">
        <f t="shared" si="0"/>
        <v>1.6968000000000001</v>
      </c>
    </row>
    <row r="15" spans="1:8" x14ac:dyDescent="0.35">
      <c r="A15">
        <v>12</v>
      </c>
      <c r="B15">
        <v>26</v>
      </c>
      <c r="C15">
        <v>0.64690000000000003</v>
      </c>
      <c r="D15">
        <f t="shared" si="0"/>
        <v>1.2938000000000001</v>
      </c>
    </row>
    <row r="16" spans="1:8" x14ac:dyDescent="0.35">
      <c r="A16">
        <v>13</v>
      </c>
      <c r="B16">
        <v>28</v>
      </c>
      <c r="C16">
        <v>-0.96260000000000001</v>
      </c>
      <c r="D16">
        <f t="shared" si="0"/>
        <v>-3.8504</v>
      </c>
    </row>
    <row r="17" spans="1:4" x14ac:dyDescent="0.35">
      <c r="A17">
        <v>14</v>
      </c>
      <c r="B17">
        <v>30</v>
      </c>
      <c r="C17">
        <v>0.15429999999999999</v>
      </c>
      <c r="D17">
        <f t="shared" si="0"/>
        <v>0.30859999999999999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C85-6ADB-4145-A90E-CA869F4D91E8}">
  <dimension ref="B1:K52"/>
  <sheetViews>
    <sheetView topLeftCell="B1" zoomScale="120" zoomScaleNormal="120" workbookViewId="0">
      <selection activeCell="K5" sqref="K5"/>
    </sheetView>
  </sheetViews>
  <sheetFormatPr baseColWidth="10" defaultRowHeight="14.5" x14ac:dyDescent="0.35"/>
  <sheetData>
    <row r="1" spans="2:11" x14ac:dyDescent="0.35">
      <c r="B1" t="s">
        <v>8</v>
      </c>
      <c r="C1" t="s">
        <v>7</v>
      </c>
      <c r="D1" t="s">
        <v>45</v>
      </c>
      <c r="F1" s="5" t="s">
        <v>8</v>
      </c>
      <c r="G1" s="5" t="s">
        <v>7</v>
      </c>
      <c r="H1" s="5" t="s">
        <v>45</v>
      </c>
    </row>
    <row r="2" spans="2:11" x14ac:dyDescent="0.35">
      <c r="B2">
        <v>0</v>
      </c>
      <c r="C2">
        <v>2</v>
      </c>
      <c r="D2">
        <f>C2*LN(C2)-C2</f>
        <v>-0.61370563888010943</v>
      </c>
      <c r="F2" s="5">
        <v>0</v>
      </c>
      <c r="G2" s="5">
        <v>2</v>
      </c>
      <c r="H2" s="5">
        <f>G2*LN(G2)-G2</f>
        <v>-0.61370563888010943</v>
      </c>
      <c r="J2" s="2" t="s">
        <v>46</v>
      </c>
      <c r="K2" s="2">
        <f>1/50</f>
        <v>0.02</v>
      </c>
    </row>
    <row r="3" spans="2:11" x14ac:dyDescent="0.35">
      <c r="B3">
        <v>1</v>
      </c>
      <c r="C3">
        <v>2.02</v>
      </c>
      <c r="D3">
        <f t="shared" ref="D3:D52" si="0">C3*LN(C3)-C3</f>
        <v>-0.59974302694551107</v>
      </c>
      <c r="F3" s="5">
        <v>1</v>
      </c>
      <c r="G3" s="5">
        <v>2.2000000000000002</v>
      </c>
      <c r="H3" s="5">
        <f t="shared" ref="H3:H7" si="1">G3*LN(G3)-G3</f>
        <v>-0.46539380719860546</v>
      </c>
      <c r="J3" s="2" t="s">
        <v>2</v>
      </c>
      <c r="K3" s="2">
        <f>K2*SUM(D2:D51)</f>
        <v>-0.20162097168950133</v>
      </c>
    </row>
    <row r="4" spans="2:11" x14ac:dyDescent="0.35">
      <c r="B4">
        <v>2</v>
      </c>
      <c r="C4">
        <v>2.04</v>
      </c>
      <c r="D4">
        <f t="shared" si="0"/>
        <v>-0.58558239197350481</v>
      </c>
      <c r="F4" s="5">
        <v>2</v>
      </c>
      <c r="G4" s="5">
        <v>2.4</v>
      </c>
      <c r="H4" s="5">
        <f t="shared" si="1"/>
        <v>-0.29887503035064045</v>
      </c>
      <c r="J4" s="2"/>
      <c r="K4" s="2"/>
    </row>
    <row r="5" spans="2:11" x14ac:dyDescent="0.35">
      <c r="B5">
        <v>3</v>
      </c>
      <c r="C5">
        <v>2.06</v>
      </c>
      <c r="D5">
        <f t="shared" si="0"/>
        <v>-0.5712256754289311</v>
      </c>
      <c r="F5" s="5">
        <v>3</v>
      </c>
      <c r="G5" s="5">
        <v>2.6</v>
      </c>
      <c r="H5" s="5">
        <f t="shared" si="1"/>
        <v>-0.11567024292866535</v>
      </c>
      <c r="J5" s="2" t="s">
        <v>47</v>
      </c>
      <c r="K5" s="2">
        <f>1/5</f>
        <v>0.2</v>
      </c>
    </row>
    <row r="6" spans="2:11" x14ac:dyDescent="0.35">
      <c r="B6">
        <v>4</v>
      </c>
      <c r="C6">
        <v>2.08</v>
      </c>
      <c r="D6">
        <f t="shared" si="0"/>
        <v>-0.55667478107648871</v>
      </c>
      <c r="F6" s="5">
        <v>4</v>
      </c>
      <c r="G6" s="5">
        <v>2.8</v>
      </c>
      <c r="H6" s="5">
        <f t="shared" si="1"/>
        <v>8.2934368107242751E-2</v>
      </c>
      <c r="J6" s="2" t="s">
        <v>1</v>
      </c>
      <c r="K6" s="2">
        <f>K5/2*(H2+H7+2*SUM(H3:H6))</f>
        <v>-0.19118781976171173</v>
      </c>
    </row>
    <row r="7" spans="2:11" x14ac:dyDescent="0.35">
      <c r="B7">
        <v>5</v>
      </c>
      <c r="C7">
        <v>2.1</v>
      </c>
      <c r="D7">
        <f t="shared" si="0"/>
        <v>-0.54193157606830766</v>
      </c>
      <c r="F7" s="5">
        <v>5</v>
      </c>
      <c r="G7" s="5">
        <v>3</v>
      </c>
      <c r="H7" s="5">
        <f t="shared" si="1"/>
        <v>0.29583686600432912</v>
      </c>
      <c r="J7" s="2"/>
      <c r="K7" s="2"/>
    </row>
    <row r="8" spans="2:11" x14ac:dyDescent="0.35">
      <c r="B8">
        <v>6</v>
      </c>
      <c r="C8">
        <v>2.12</v>
      </c>
      <c r="D8">
        <f t="shared" si="0"/>
        <v>-0.52699789199008706</v>
      </c>
      <c r="J8" s="2" t="s">
        <v>48</v>
      </c>
      <c r="K8" s="2">
        <v>0.5</v>
      </c>
    </row>
    <row r="9" spans="2:11" x14ac:dyDescent="0.35">
      <c r="B9">
        <v>7</v>
      </c>
      <c r="C9">
        <v>2.14</v>
      </c>
      <c r="D9">
        <f t="shared" si="0"/>
        <v>-0.5118755258677532</v>
      </c>
      <c r="F9" s="8">
        <v>0</v>
      </c>
      <c r="G9" s="8">
        <v>2</v>
      </c>
      <c r="H9" s="8">
        <f>G9*LN(G9)-G9</f>
        <v>-0.61370563888010943</v>
      </c>
      <c r="J9" s="2" t="s">
        <v>0</v>
      </c>
      <c r="K9" s="2">
        <f>0.5/3*(H9+H11+4*H10)</f>
        <v>-0.19249357568903819</v>
      </c>
    </row>
    <row r="10" spans="2:11" x14ac:dyDescent="0.35">
      <c r="B10">
        <v>8</v>
      </c>
      <c r="C10">
        <v>2.16</v>
      </c>
      <c r="D10">
        <f t="shared" si="0"/>
        <v>-0.49656624113648085</v>
      </c>
      <c r="F10" s="8">
        <v>1</v>
      </c>
      <c r="G10" s="8">
        <v>2.5</v>
      </c>
      <c r="H10" s="8">
        <f t="shared" ref="H10:H11" si="2">G10*LN(G10)-G10</f>
        <v>-0.20927317031461223</v>
      </c>
    </row>
    <row r="11" spans="2:11" x14ac:dyDescent="0.35">
      <c r="B11">
        <v>9</v>
      </c>
      <c r="C11">
        <v>2.1800000000000002</v>
      </c>
      <c r="D11">
        <f t="shared" si="0"/>
        <v>-0.48107176857382505</v>
      </c>
      <c r="F11" s="8">
        <v>2</v>
      </c>
      <c r="G11" s="8">
        <v>3</v>
      </c>
      <c r="H11" s="8">
        <f t="shared" si="2"/>
        <v>0.29583686600432912</v>
      </c>
      <c r="K11" s="5">
        <f>(LN(3)-3/2)*9/2-(LN(2)-3/2)*4/2</f>
        <v>-0.19253906211339644</v>
      </c>
    </row>
    <row r="12" spans="2:11" x14ac:dyDescent="0.35">
      <c r="B12">
        <v>10</v>
      </c>
      <c r="C12">
        <v>2.2000000000000002</v>
      </c>
      <c r="D12">
        <f t="shared" si="0"/>
        <v>-0.46539380719860546</v>
      </c>
    </row>
    <row r="13" spans="2:11" x14ac:dyDescent="0.35">
      <c r="B13">
        <v>11</v>
      </c>
      <c r="C13">
        <v>2.2200000000000002</v>
      </c>
      <c r="D13">
        <f t="shared" si="0"/>
        <v>-0.44953402513710228</v>
      </c>
    </row>
    <row r="14" spans="2:11" x14ac:dyDescent="0.35">
      <c r="B14">
        <v>12</v>
      </c>
      <c r="C14">
        <v>2.2400000000000002</v>
      </c>
      <c r="D14">
        <f t="shared" si="0"/>
        <v>-0.43349406045803529</v>
      </c>
    </row>
    <row r="15" spans="2:11" x14ac:dyDescent="0.35">
      <c r="B15">
        <v>13</v>
      </c>
      <c r="C15">
        <v>2.2599999999999998</v>
      </c>
      <c r="D15">
        <f t="shared" si="0"/>
        <v>-0.41727552197772066</v>
      </c>
    </row>
    <row r="16" spans="2:11" x14ac:dyDescent="0.35">
      <c r="B16">
        <v>14</v>
      </c>
      <c r="C16">
        <v>2.2799999999999998</v>
      </c>
      <c r="D16">
        <f t="shared" si="0"/>
        <v>-0.40087999003672348</v>
      </c>
    </row>
    <row r="17" spans="2:4" x14ac:dyDescent="0.35">
      <c r="B17">
        <v>15</v>
      </c>
      <c r="C17">
        <v>2.2999999999999998</v>
      </c>
      <c r="D17">
        <f t="shared" si="0"/>
        <v>-0.38430901724926114</v>
      </c>
    </row>
    <row r="18" spans="2:4" x14ac:dyDescent="0.35">
      <c r="B18">
        <v>16</v>
      </c>
      <c r="C18">
        <v>2.3199999999999998</v>
      </c>
      <c r="D18">
        <f t="shared" si="0"/>
        <v>-0.36756412922653303</v>
      </c>
    </row>
    <row r="19" spans="2:4" x14ac:dyDescent="0.35">
      <c r="B19">
        <v>17</v>
      </c>
      <c r="C19">
        <v>2.34</v>
      </c>
      <c r="D19">
        <f t="shared" si="0"/>
        <v>-0.35064682527511248</v>
      </c>
    </row>
    <row r="20" spans="2:4" x14ac:dyDescent="0.35">
      <c r="B20">
        <v>18</v>
      </c>
      <c r="C20">
        <v>2.36</v>
      </c>
      <c r="D20">
        <f t="shared" si="0"/>
        <v>-0.3335585790714557</v>
      </c>
    </row>
    <row r="21" spans="2:4" x14ac:dyDescent="0.35">
      <c r="B21">
        <v>19</v>
      </c>
      <c r="C21">
        <v>2.38</v>
      </c>
      <c r="D21">
        <f t="shared" si="0"/>
        <v>-0.31630083931354758</v>
      </c>
    </row>
    <row r="22" spans="2:4" x14ac:dyDescent="0.35">
      <c r="B22">
        <v>20</v>
      </c>
      <c r="C22">
        <v>2.4</v>
      </c>
      <c r="D22">
        <f t="shared" si="0"/>
        <v>-0.29887503035064045</v>
      </c>
    </row>
    <row r="23" spans="2:4" x14ac:dyDescent="0.35">
      <c r="B23">
        <v>21</v>
      </c>
      <c r="C23">
        <v>2.42</v>
      </c>
      <c r="D23">
        <f t="shared" si="0"/>
        <v>-0.28128255279199976</v>
      </c>
    </row>
    <row r="24" spans="2:4" x14ac:dyDescent="0.35">
      <c r="B24">
        <v>22</v>
      </c>
      <c r="C24">
        <v>2.44</v>
      </c>
      <c r="D24">
        <f t="shared" si="0"/>
        <v>-0.2635247840955306</v>
      </c>
    </row>
    <row r="25" spans="2:4" x14ac:dyDescent="0.35">
      <c r="B25">
        <v>23</v>
      </c>
      <c r="C25">
        <v>2.46</v>
      </c>
      <c r="D25">
        <f t="shared" si="0"/>
        <v>-0.24560307913709245</v>
      </c>
    </row>
    <row r="26" spans="2:4" x14ac:dyDescent="0.35">
      <c r="B26">
        <v>24</v>
      </c>
      <c r="C26">
        <v>2.48</v>
      </c>
      <c r="D26">
        <f t="shared" si="0"/>
        <v>-0.22751877076131066</v>
      </c>
    </row>
    <row r="27" spans="2:4" x14ac:dyDescent="0.35">
      <c r="B27">
        <v>25</v>
      </c>
      <c r="C27">
        <v>2.5</v>
      </c>
      <c r="D27">
        <f t="shared" si="0"/>
        <v>-0.20927317031461223</v>
      </c>
    </row>
    <row r="28" spans="2:4" x14ac:dyDescent="0.35">
      <c r="B28">
        <v>26</v>
      </c>
      <c r="C28">
        <v>2.52</v>
      </c>
      <c r="D28">
        <f t="shared" si="0"/>
        <v>-0.19086756816120376</v>
      </c>
    </row>
    <row r="29" spans="2:4" x14ac:dyDescent="0.35">
      <c r="B29">
        <v>27</v>
      </c>
      <c r="C29">
        <v>2.54</v>
      </c>
      <c r="D29">
        <f t="shared" si="0"/>
        <v>-0.17230323418266913</v>
      </c>
    </row>
    <row r="30" spans="2:4" x14ac:dyDescent="0.35">
      <c r="B30">
        <v>28</v>
      </c>
      <c r="C30">
        <v>2.56</v>
      </c>
      <c r="D30">
        <f t="shared" si="0"/>
        <v>-0.15358141826183402</v>
      </c>
    </row>
    <row r="31" spans="2:4" x14ac:dyDescent="0.35">
      <c r="B31">
        <v>29</v>
      </c>
      <c r="C31">
        <v>2.58</v>
      </c>
      <c r="D31">
        <f t="shared" si="0"/>
        <v>-0.13470335075150253</v>
      </c>
    </row>
    <row r="32" spans="2:4" x14ac:dyDescent="0.35">
      <c r="B32">
        <v>30</v>
      </c>
      <c r="C32">
        <v>2.6</v>
      </c>
      <c r="D32">
        <f t="shared" si="0"/>
        <v>-0.11567024292866535</v>
      </c>
    </row>
    <row r="33" spans="2:4" x14ac:dyDescent="0.35">
      <c r="B33">
        <v>31</v>
      </c>
      <c r="C33">
        <v>2.62</v>
      </c>
      <c r="D33">
        <f t="shared" si="0"/>
        <v>-9.6483287434725451E-2</v>
      </c>
    </row>
    <row r="34" spans="2:4" x14ac:dyDescent="0.35">
      <c r="B34">
        <v>32</v>
      </c>
      <c r="C34">
        <v>2.64</v>
      </c>
      <c r="D34">
        <f t="shared" si="0"/>
        <v>-7.7143658702286455E-2</v>
      </c>
    </row>
    <row r="35" spans="2:4" x14ac:dyDescent="0.35">
      <c r="B35">
        <v>33</v>
      </c>
      <c r="C35">
        <v>2.66</v>
      </c>
      <c r="D35">
        <f t="shared" si="0"/>
        <v>-5.7652513369003344E-2</v>
      </c>
    </row>
    <row r="36" spans="2:4" x14ac:dyDescent="0.35">
      <c r="B36">
        <v>34</v>
      </c>
      <c r="C36">
        <v>2.68</v>
      </c>
      <c r="D36">
        <f t="shared" si="0"/>
        <v>-3.8010990678988943E-2</v>
      </c>
    </row>
    <row r="37" spans="2:4" x14ac:dyDescent="0.35">
      <c r="B37">
        <v>35</v>
      </c>
      <c r="C37">
        <v>2.7</v>
      </c>
      <c r="D37">
        <f t="shared" si="0"/>
        <v>-1.8220212872234853E-2</v>
      </c>
    </row>
    <row r="38" spans="2:4" x14ac:dyDescent="0.35">
      <c r="B38">
        <v>36</v>
      </c>
      <c r="C38">
        <v>2.72</v>
      </c>
      <c r="D38">
        <f t="shared" si="0"/>
        <v>1.7187144375041541E-3</v>
      </c>
    </row>
    <row r="39" spans="2:4" x14ac:dyDescent="0.35">
      <c r="B39">
        <v>37</v>
      </c>
      <c r="C39">
        <v>2.74</v>
      </c>
      <c r="D39">
        <f t="shared" si="0"/>
        <v>2.1804701895942191E-2</v>
      </c>
    </row>
    <row r="40" spans="2:4" x14ac:dyDescent="0.35">
      <c r="B40">
        <v>38</v>
      </c>
      <c r="C40">
        <v>2.76</v>
      </c>
      <c r="D40">
        <f t="shared" si="0"/>
        <v>4.2036676052201294E-2</v>
      </c>
    </row>
    <row r="41" spans="2:4" x14ac:dyDescent="0.35">
      <c r="B41">
        <v>39</v>
      </c>
      <c r="C41">
        <v>2.78</v>
      </c>
      <c r="D41">
        <f t="shared" si="0"/>
        <v>6.2413579013076426E-2</v>
      </c>
    </row>
    <row r="42" spans="2:4" x14ac:dyDescent="0.35">
      <c r="B42">
        <v>40</v>
      </c>
      <c r="C42">
        <v>2.8</v>
      </c>
      <c r="D42">
        <f t="shared" si="0"/>
        <v>8.2934368107242751E-2</v>
      </c>
    </row>
    <row r="43" spans="2:4" x14ac:dyDescent="0.35">
      <c r="B43">
        <v>41</v>
      </c>
      <c r="C43">
        <v>2.82</v>
      </c>
      <c r="D43">
        <f t="shared" si="0"/>
        <v>0.10359801555906278</v>
      </c>
    </row>
    <row r="44" spans="2:4" x14ac:dyDescent="0.35">
      <c r="B44">
        <v>42</v>
      </c>
      <c r="C44">
        <v>2.84</v>
      </c>
      <c r="D44">
        <f t="shared" si="0"/>
        <v>0.12440350817164569</v>
      </c>
    </row>
    <row r="45" spans="2:4" x14ac:dyDescent="0.35">
      <c r="B45">
        <v>43</v>
      </c>
      <c r="C45">
        <v>2.86</v>
      </c>
      <c r="D45">
        <f t="shared" si="0"/>
        <v>0.14534984701883724</v>
      </c>
    </row>
    <row r="46" spans="2:4" x14ac:dyDescent="0.35">
      <c r="B46">
        <v>44</v>
      </c>
      <c r="C46">
        <v>2.88</v>
      </c>
      <c r="D46">
        <f t="shared" si="0"/>
        <v>0.16643604714582105</v>
      </c>
    </row>
    <row r="47" spans="2:4" x14ac:dyDescent="0.35">
      <c r="B47">
        <v>45</v>
      </c>
      <c r="C47">
        <v>2.9</v>
      </c>
      <c r="D47">
        <f t="shared" si="0"/>
        <v>0.18766113727804168</v>
      </c>
    </row>
    <row r="48" spans="2:4" x14ac:dyDescent="0.35">
      <c r="B48">
        <v>46</v>
      </c>
      <c r="C48">
        <v>2.92</v>
      </c>
      <c r="D48">
        <f t="shared" si="0"/>
        <v>0.2090241595381559</v>
      </c>
    </row>
    <row r="49" spans="2:4" x14ac:dyDescent="0.35">
      <c r="B49">
        <v>47</v>
      </c>
      <c r="C49">
        <v>2.94</v>
      </c>
      <c r="D49">
        <f t="shared" si="0"/>
        <v>0.23052416917073559</v>
      </c>
    </row>
    <row r="50" spans="2:4" x14ac:dyDescent="0.35">
      <c r="B50">
        <v>48</v>
      </c>
      <c r="C50">
        <v>2.96</v>
      </c>
      <c r="D50">
        <f t="shared" si="0"/>
        <v>0.25216023427446821</v>
      </c>
    </row>
    <row r="51" spans="2:4" x14ac:dyDescent="0.35">
      <c r="B51">
        <v>49</v>
      </c>
      <c r="C51">
        <v>2.98</v>
      </c>
      <c r="D51">
        <f t="shared" si="0"/>
        <v>0.27393143554159272</v>
      </c>
    </row>
    <row r="52" spans="2:4" x14ac:dyDescent="0.35">
      <c r="B52">
        <v>50</v>
      </c>
      <c r="C52">
        <v>3</v>
      </c>
      <c r="D52">
        <f t="shared" si="0"/>
        <v>0.29583686600432912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 TP p21</vt:lpstr>
      <vt:lpstr>Ex TP p 23 et 25</vt:lpstr>
      <vt:lpstr> ex1 TP p26</vt:lpstr>
      <vt:lpstr>ex2 P27</vt:lpstr>
      <vt:lpstr>ex 3 P27</vt:lpstr>
      <vt:lpstr>exo revision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cp:lastPrinted>2023-01-04T11:51:45Z</cp:lastPrinted>
  <dcterms:created xsi:type="dcterms:W3CDTF">2018-12-19T08:28:09Z</dcterms:created>
  <dcterms:modified xsi:type="dcterms:W3CDTF">2023-11-30T10:06:51Z</dcterms:modified>
</cp:coreProperties>
</file>