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 de poste" sheetId="1" state="visible" r:id="rId2"/>
    <sheet name="grades" sheetId="2" state="hidden" r:id="rId3"/>
  </sheets>
  <definedNames>
    <definedName function="false" hidden="true" localSheetId="1" name="_xlnm._FilterDatabase" vbProcedure="false">grades!$A$3:$Q$141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<sst xmlns="http://schemas.openxmlformats.org/spreadsheetml/2006/main" count="247" uniqueCount="244">
  <si>
    <t xml:space="preserve">FICHE DE POSTE </t>
  </si>
  <si>
    <t xml:space="preserve">Intitulé du poste
</t>
  </si>
  <si>
    <t xml:space="preserve">Structure d’accueil </t>
  </si>
  <si>
    <t xml:space="preserve">Lieu de travail </t>
  </si>
  <si>
    <t xml:space="preserve">Quotité de travail
</t>
  </si>
  <si>
    <t xml:space="preserve">Date de prise de fonction
</t>
  </si>
  <si>
    <t xml:space="preserve">Description de la structure d’accueil, du projet et de la Mission principale au sein du projet</t>
  </si>
  <si>
    <t xml:space="preserve">Activités essentielles</t>
  </si>
  <si>
    <t xml:space="preserve">Contraintes particulières</t>
  </si>
  <si>
    <t xml:space="preserve">Hygiène et sécurité</t>
  </si>
  <si>
    <r>
      <rPr>
        <b val="true"/>
        <u val="single"/>
        <sz val="11"/>
        <color rgb="FF000000"/>
        <rFont val="Arial"/>
        <family val="2"/>
        <charset val="1"/>
      </rPr>
      <t xml:space="preserve">Expositions aux risques</t>
    </r>
    <r>
      <rPr>
        <b val="true"/>
        <sz val="11"/>
        <color rgb="FF000000"/>
        <rFont val="Arial"/>
        <family val="2"/>
        <charset val="1"/>
      </rPr>
      <t xml:space="preserve"> : </t>
    </r>
  </si>
  <si>
    <r>
      <rPr>
        <b val="true"/>
        <sz val="11"/>
        <color rgb="FF000000"/>
        <rFont val="Arial"/>
        <family val="2"/>
        <charset val="1"/>
      </rPr>
      <t xml:space="preserve">Chimiques </t>
    </r>
    <r>
      <rPr>
        <sz val="11"/>
        <color rgb="FF000000"/>
        <rFont val="Arial"/>
        <family val="2"/>
        <charset val="1"/>
      </rPr>
      <t xml:space="preserve">(produits irritants, corrosifs, toxiques…)     </t>
    </r>
    <r>
      <rPr>
        <b val="true"/>
        <sz val="11"/>
        <color rgb="FF000000"/>
        <rFont val="Arial"/>
        <family val="2"/>
        <charset val="1"/>
      </rPr>
      <t xml:space="preserve">    </t>
    </r>
    <r>
      <rPr>
        <sz val="11"/>
        <color rgb="FF000000"/>
        <rFont val="Arial"/>
        <family val="2"/>
        <charset val="1"/>
      </rPr>
      <t xml:space="preserve">                                       </t>
    </r>
  </si>
  <si>
    <t xml:space="preserve">Non</t>
  </si>
  <si>
    <r>
      <rPr>
        <b val="true"/>
        <sz val="11"/>
        <color rgb="FF000000"/>
        <rFont val="Arial"/>
        <family val="2"/>
        <charset val="1"/>
      </rPr>
      <t xml:space="preserve">Biologiques </t>
    </r>
    <r>
      <rPr>
        <sz val="11"/>
        <color rgb="FF000000"/>
        <rFont val="Arial"/>
        <family val="2"/>
        <charset val="1"/>
      </rPr>
      <t xml:space="preserve">(bactéries, parasites, toxines, virus…)</t>
    </r>
  </si>
  <si>
    <r>
      <rPr>
        <b val="true"/>
        <sz val="11"/>
        <color rgb="FF000000"/>
        <rFont val="Arial"/>
        <family val="2"/>
        <charset val="1"/>
      </rPr>
      <t xml:space="preserve">Physiques </t>
    </r>
    <r>
      <rPr>
        <sz val="11"/>
        <color rgb="FF000000"/>
        <rFont val="Arial"/>
        <family val="2"/>
        <charset val="1"/>
      </rPr>
      <t xml:space="preserve">(rayonnements ionisants et non ionisants, champs magnétiques, ultrasons…)</t>
    </r>
  </si>
  <si>
    <r>
      <rPr>
        <b val="true"/>
        <sz val="11"/>
        <color rgb="FF000000"/>
        <rFont val="Arial"/>
        <family val="2"/>
        <charset val="1"/>
      </rPr>
      <t xml:space="preserve">Techniques </t>
    </r>
    <r>
      <rPr>
        <sz val="11"/>
        <color rgb="FF000000"/>
        <rFont val="Arial"/>
        <family val="2"/>
        <charset val="1"/>
      </rPr>
      <t xml:space="preserve">(port de charges lourdes, bruit, travaux en hauteur, utilisation d'autoclave, machines-outils, soudure, travaux électriques…)</t>
    </r>
  </si>
  <si>
    <t xml:space="preserve">Autre(s) risque(s) : à préciser :</t>
  </si>
  <si>
    <t xml:space="preserve">Compétences requises
</t>
  </si>
  <si>
    <t xml:space="preserve">point indice</t>
  </si>
  <si>
    <t xml:space="preserve">Grade</t>
  </si>
  <si>
    <t xml:space="preserve">INM</t>
  </si>
  <si>
    <t xml:space="preserve">quotité</t>
  </si>
  <si>
    <t xml:space="preserve">TB</t>
  </si>
  <si>
    <t xml:space="preserve">IR</t>
  </si>
  <si>
    <t xml:space="preserve">SMIC</t>
  </si>
  <si>
    <t xml:space="preserve">salaire brut</t>
  </si>
  <si>
    <t xml:space="preserve">Maladie</t>
  </si>
  <si>
    <t xml:space="preserve">Cot vieillesse totale</t>
  </si>
  <si>
    <t xml:space="preserve">Cot SS vieill plaf</t>
  </si>
  <si>
    <t xml:space="preserve">CSG non déductible</t>
  </si>
  <si>
    <t xml:space="preserve">CSG déductible</t>
  </si>
  <si>
    <t xml:space="preserve">CRDS</t>
  </si>
  <si>
    <t xml:space="preserve">IRC A</t>
  </si>
  <si>
    <t xml:space="preserve">IRC B</t>
  </si>
  <si>
    <t xml:space="preserve">soli</t>
  </si>
  <si>
    <t xml:space="preserve">salaire net</t>
  </si>
  <si>
    <t xml:space="preserve">Ingénieurs de Recherche Hors classe échelon 1</t>
  </si>
  <si>
    <t xml:space="preserve">Ingénieurs de Recherche Hors classe échelon 2</t>
  </si>
  <si>
    <t xml:space="preserve">Ingénieurs de Recherche Hors classe échelon 3</t>
  </si>
  <si>
    <t xml:space="preserve">Ingénieurs de Recherche Première classe échelon 1</t>
  </si>
  <si>
    <t xml:space="preserve">Ingénieurs de Recherche Première classe échelon 2</t>
  </si>
  <si>
    <t xml:space="preserve">Ingénieurs de Recherche Première classe échelon 3</t>
  </si>
  <si>
    <t xml:space="preserve">Ingénieurs de Recherche Première classe échelon 4</t>
  </si>
  <si>
    <t xml:space="preserve">Ingénieurs de Recherche Première classe échelon 5</t>
  </si>
  <si>
    <t xml:space="preserve">Ingénieurs de Recherche Deuxième classe échelon 1</t>
  </si>
  <si>
    <t xml:space="preserve">Ingénieurs de Recherche Deuxième classe échelon 2</t>
  </si>
  <si>
    <t xml:space="preserve">Ingénieurs de Recherche Deuxième classe échelon 3</t>
  </si>
  <si>
    <t xml:space="preserve">Ingénieurs de Recherche Deuxième classe échelon 4</t>
  </si>
  <si>
    <t xml:space="preserve">Ingénieurs de Recherche Deuxième classe échelon 5</t>
  </si>
  <si>
    <t xml:space="preserve">Ingénieurs de Recherche Deuxième classe échelon 6</t>
  </si>
  <si>
    <t xml:space="preserve">Ingénieurs de Recherche Deuxième classe échelon 7</t>
  </si>
  <si>
    <t xml:space="preserve">Ingénieurs de Recherche Deuxième classe échelon 8</t>
  </si>
  <si>
    <t xml:space="preserve">Ingénieurs de Recherche Deuxième classe échelon 9</t>
  </si>
  <si>
    <t xml:space="preserve">Ingénieurs de Recherche Deuxième classe échelon 10</t>
  </si>
  <si>
    <t xml:space="preserve">Ingénieurs de Recherche Deuxième classe échelon 11</t>
  </si>
  <si>
    <t xml:space="preserve">Ingénieurs d'Etudes Hors classe échelon 1</t>
  </si>
  <si>
    <t xml:space="preserve">Ingénieurs d'Etudes Hors classe échelon 2</t>
  </si>
  <si>
    <t xml:space="preserve">Ingénieurs d'Etudes Hors classe échelon 3</t>
  </si>
  <si>
    <t xml:space="preserve">Ingénieurs d'Etudes Hors classe échelon 4</t>
  </si>
  <si>
    <t xml:space="preserve">Ingénieurs d'Etudes Première classe échelon 1</t>
  </si>
  <si>
    <t xml:space="preserve">Ingénieurs d'Etudes Première classe échelon 2</t>
  </si>
  <si>
    <t xml:space="preserve">Ingénieurs d'Etudes Première classe échelon 3</t>
  </si>
  <si>
    <t xml:space="preserve">Ingénieurs d'Etudes Première classe échelon 4</t>
  </si>
  <si>
    <t xml:space="preserve">Ingénieurs d'Etudes Première classe échelon 5</t>
  </si>
  <si>
    <t xml:space="preserve">Ingénieurs d'Etudes Deuxième classe échelon 1</t>
  </si>
  <si>
    <t xml:space="preserve">Ingénieurs d'Etudes Deuxième classe échelon 2</t>
  </si>
  <si>
    <t xml:space="preserve">Ingénieurs d'Etudes Deuxième classe échelon 3</t>
  </si>
  <si>
    <t xml:space="preserve">Ingénieurs d'Etudes Deuxième classe échelon 4</t>
  </si>
  <si>
    <t xml:space="preserve">Ingénieurs d'Etudes Deuxième classe échelon 5</t>
  </si>
  <si>
    <t xml:space="preserve">Ingénieurs d'Etudes Deuxième classe échelon 6</t>
  </si>
  <si>
    <t xml:space="preserve">Ingénieurs d'Etudes Deuxième classe échelon 7</t>
  </si>
  <si>
    <t xml:space="preserve">Ingénieurs d'Etudes Deuxième classe échelon 8</t>
  </si>
  <si>
    <t xml:space="preserve">Ingénieurs d'Etudes Deuxième classe échelon 9</t>
  </si>
  <si>
    <t xml:space="preserve">Ingénieurs d'Etudes Deuxième classe échelon 10</t>
  </si>
  <si>
    <t xml:space="preserve">Ingénieurs d'Etudes Deuxième classe échelon 11</t>
  </si>
  <si>
    <t xml:space="preserve">Ingénieurs d'Etudes Deuxième classe échelon 12</t>
  </si>
  <si>
    <t xml:space="preserve">Ingénieurs d'Etudes Deuxième classe échelon 13</t>
  </si>
  <si>
    <t xml:space="preserve">Assistants Ingénieur  échelon 1</t>
  </si>
  <si>
    <t xml:space="preserve">Assistants Ingénieur  échelon 2</t>
  </si>
  <si>
    <t xml:space="preserve">Assistants Ingénieur  échelon 3</t>
  </si>
  <si>
    <t xml:space="preserve">Assistants Ingénieur  échelon 4</t>
  </si>
  <si>
    <t xml:space="preserve">Assistants Ingénieur  échelon 5</t>
  </si>
  <si>
    <t xml:space="preserve">Assistants Ingénieur  échelon 6</t>
  </si>
  <si>
    <t xml:space="preserve">Assistants Ingénieur  échelon 7</t>
  </si>
  <si>
    <t xml:space="preserve">Assistants Ingénieur  échelon 8</t>
  </si>
  <si>
    <t xml:space="preserve">Assistants Ingénieur  échelon 9</t>
  </si>
  <si>
    <t xml:space="preserve">Assistants Ingénieur  échelon 10</t>
  </si>
  <si>
    <t xml:space="preserve">Assistants Ingénieur  échelon 11</t>
  </si>
  <si>
    <t xml:space="preserve">Assistants Ingénieur  échelon 12</t>
  </si>
  <si>
    <t xml:space="preserve">Assistants Ingénieur  échelon 13</t>
  </si>
  <si>
    <t xml:space="preserve">Assistants Ingénieur  échelon 14</t>
  </si>
  <si>
    <t xml:space="preserve">Assistants Ingénieur  échelon 15</t>
  </si>
  <si>
    <t xml:space="preserve">Assistants Ingénieur  échelon 16</t>
  </si>
  <si>
    <t xml:space="preserve">CDD Technicien classe normale échelon 1</t>
  </si>
  <si>
    <t xml:space="preserve">Technicien classe normale échelon 2</t>
  </si>
  <si>
    <t xml:space="preserve">Technicien classe normale échelon 3</t>
  </si>
  <si>
    <t xml:space="preserve">Technicien classe normale échelon 4</t>
  </si>
  <si>
    <t xml:space="preserve">Technicien classe normale échelon 5</t>
  </si>
  <si>
    <t xml:space="preserve">Technicien classe normale échelon 6</t>
  </si>
  <si>
    <t xml:space="preserve">Technicien classe normale échelon 7</t>
  </si>
  <si>
    <t xml:space="preserve">Technicien classe normale échelon 8</t>
  </si>
  <si>
    <t xml:space="preserve">Technicien classe normale échelon 9</t>
  </si>
  <si>
    <t xml:space="preserve">Technicien classe normale échelon 10</t>
  </si>
  <si>
    <t xml:space="preserve">Technicien classe normale échelon 11</t>
  </si>
  <si>
    <t xml:space="preserve">Technicien classe normale échelon 12</t>
  </si>
  <si>
    <t xml:space="preserve">Technicien classe normale échelon 13</t>
  </si>
  <si>
    <t xml:space="preserve">Technicien classe supérieure échelon 1</t>
  </si>
  <si>
    <t xml:space="preserve">Technicien classe supérieure échelon 2</t>
  </si>
  <si>
    <t xml:space="preserve">Technicien classe supérieure échelon 3</t>
  </si>
  <si>
    <t xml:space="preserve">Technicien classe supérieure échelon 4</t>
  </si>
  <si>
    <t xml:space="preserve">Technicien classe supérieure échelon 5</t>
  </si>
  <si>
    <t xml:space="preserve">Technicien classe supérieure échelon 6</t>
  </si>
  <si>
    <t xml:space="preserve">Technicien classe supérieure échelon 7</t>
  </si>
  <si>
    <t xml:space="preserve">Technicien classe supérieure échelon 8</t>
  </si>
  <si>
    <t xml:space="preserve">Technicien classe supérieure échelon 9</t>
  </si>
  <si>
    <t xml:space="preserve">Technicien classe supérieure échelon 10</t>
  </si>
  <si>
    <t xml:space="preserve">Technicien classe supérieure échelon 11</t>
  </si>
  <si>
    <t xml:space="preserve">Technicien classe supérieure échelon 12</t>
  </si>
  <si>
    <t xml:space="preserve">Technicien classe supérieure échelon 13</t>
  </si>
  <si>
    <t xml:space="preserve">Technicien classe exceptionnelle échelon 1</t>
  </si>
  <si>
    <t xml:space="preserve">Technicien classe exceptionnelle échelon 2</t>
  </si>
  <si>
    <t xml:space="preserve">Technicien classe exceptionnelle échelon 3</t>
  </si>
  <si>
    <t xml:space="preserve">Technicien classe exceptionnelle échelon 4</t>
  </si>
  <si>
    <t xml:space="preserve">Technicien classe exceptionnelle échelon 5</t>
  </si>
  <si>
    <t xml:space="preserve">Technicien classe exceptionnelle échelon 6</t>
  </si>
  <si>
    <t xml:space="preserve">Technicien classe exceptionnelle échelon 7</t>
  </si>
  <si>
    <t xml:space="preserve">Technicien classe exceptionnelle échelon 8</t>
  </si>
  <si>
    <t xml:space="preserve">Technicien classe exceptionnelle échelon 9</t>
  </si>
  <si>
    <t xml:space="preserve">Technicien classe exceptionnelle échelon 10</t>
  </si>
  <si>
    <t xml:space="preserve">Technicien classe exceptionnelle échelon 11</t>
  </si>
  <si>
    <t xml:space="preserve">CDD Adjoint technique recherche et formation 2C échelon 1</t>
  </si>
  <si>
    <t xml:space="preserve">Adjoint technique recherche et formation 2C échelon 2</t>
  </si>
  <si>
    <t xml:space="preserve">Adjoint technique recherche et formation 2C échelon 3</t>
  </si>
  <si>
    <t xml:space="preserve">Adjoint technique recherche et formation 2C échelon 4</t>
  </si>
  <si>
    <t xml:space="preserve">Adjoint technique recherche et formation 2C échelon 5</t>
  </si>
  <si>
    <t xml:space="preserve">Adjoint technique recherche et formation 2C échelon 6</t>
  </si>
  <si>
    <t xml:space="preserve">Adjoint technique recherche et formation 2C échelon 7</t>
  </si>
  <si>
    <t xml:space="preserve">Adjoint technique recherche et formation 2C échelon 8</t>
  </si>
  <si>
    <t xml:space="preserve">Adjoint technique recherche et formation 2C échelon 9</t>
  </si>
  <si>
    <t xml:space="preserve">Adjoint technique recherche et formation 2C échelon 10</t>
  </si>
  <si>
    <t xml:space="preserve">Adjoint technique recherche et formation 2C échelon 11</t>
  </si>
  <si>
    <t xml:space="preserve">Adjoint technique recherche et formation 1C échelon 1</t>
  </si>
  <si>
    <t xml:space="preserve">Adjoint technique recherche et formation 1C échelon 2</t>
  </si>
  <si>
    <t xml:space="preserve">Adjoint technique recherche et formation 1C échelon 3</t>
  </si>
  <si>
    <t xml:space="preserve">Adjoint technique recherche et formation 1C échelon 4</t>
  </si>
  <si>
    <t xml:space="preserve">Adjoint technique recherche et formation 1C échelon 5</t>
  </si>
  <si>
    <t xml:space="preserve">Adjoint technique recherche et formation 1C échelon 6</t>
  </si>
  <si>
    <t xml:space="preserve">Adjoint technique recherche et formation 1C échelon 7</t>
  </si>
  <si>
    <t xml:space="preserve">Adjoint technique recherche et formation 1C échelon 8</t>
  </si>
  <si>
    <t xml:space="preserve">Adjoint technique recherche et formation 1C échelon 9</t>
  </si>
  <si>
    <t xml:space="preserve">Adjoint technique recherche et formation 1C échelon 10</t>
  </si>
  <si>
    <t xml:space="preserve">Adjoint technique recherche et formation 1C échelon 11</t>
  </si>
  <si>
    <t xml:space="preserve">Adjoint technique recherche et formation 1C échelon 12</t>
  </si>
  <si>
    <t xml:space="preserve">Adjoint technique recherche et formation 2C principal échelon 1</t>
  </si>
  <si>
    <t xml:space="preserve">Adjoint technique recherche et formation 2C principal échelon 2</t>
  </si>
  <si>
    <t xml:space="preserve">Adjoint technique recherche et formation 2C principal échelon 3</t>
  </si>
  <si>
    <t xml:space="preserve">Adjoint technique recherche et formation 2C principal échelon 4</t>
  </si>
  <si>
    <t xml:space="preserve">Adjoint technique recherche et formation 2C principal échelon 5</t>
  </si>
  <si>
    <t xml:space="preserve">Adjoint technique recherche et formation 2C principal échelon 6</t>
  </si>
  <si>
    <t xml:space="preserve">Adjoint technique recherche et formation 2C principal échelon 7</t>
  </si>
  <si>
    <t xml:space="preserve">Adjoint technique recherche et formation 2C principal échelon 8</t>
  </si>
  <si>
    <t xml:space="preserve">Adjoint technique recherche et formation 2C principal échelon 9</t>
  </si>
  <si>
    <t xml:space="preserve">Adjoint technique recherche et formation 2C principal échelon 10</t>
  </si>
  <si>
    <t xml:space="preserve">Adjoint technique recherche et formation 2C principal échelon 11</t>
  </si>
  <si>
    <t xml:space="preserve">Adjoint technique recherche et formation 2C principal échelon 12</t>
  </si>
  <si>
    <t xml:space="preserve">Adjoint technique recherche et formation 1C principal échelon 1</t>
  </si>
  <si>
    <t xml:space="preserve">Adjoint technique recherche et formation 1C principal échelon 2</t>
  </si>
  <si>
    <t xml:space="preserve">Adjoint technique recherche et formation 1C principal échelon 3</t>
  </si>
  <si>
    <t xml:space="preserve">Adjoint technique recherche et formation 1C principal échelon 4</t>
  </si>
  <si>
    <t xml:space="preserve">Adjoint technique recherche et formation 1C principal échelon 5</t>
  </si>
  <si>
    <t xml:space="preserve">Adjoint technique recherche et formation 1C principal échelon 6</t>
  </si>
  <si>
    <t xml:space="preserve">Adjoint technique recherche et formation 1C principal échelon 7</t>
  </si>
  <si>
    <t xml:space="preserve">Adjoint technique recherche et formation 1C principal échelon 8</t>
  </si>
  <si>
    <t xml:space="preserve">Adjoint technique recherche et formation 1C principal échelon 9</t>
  </si>
  <si>
    <t xml:space="preserve">CDI Ingénieur de Recherche hors classe échelon 06</t>
  </si>
  <si>
    <t xml:space="preserve">CDI Ingénieur de Recherche hors classe échelon 05</t>
  </si>
  <si>
    <t xml:space="preserve">CDI Ingénieur de Recherche hors classe échelon 04</t>
  </si>
  <si>
    <t xml:space="preserve">CDI Ingénieur de Recherche hors classe échelon 03</t>
  </si>
  <si>
    <t xml:space="preserve">CDI Ingénieur de Recherche hors classe échelon 02</t>
  </si>
  <si>
    <t xml:space="preserve">CDI Ingénieur de Recherche hors classe échelon 01</t>
  </si>
  <si>
    <t xml:space="preserve">CDI Ingénieur de Recherche Première classe échelon 05</t>
  </si>
  <si>
    <t xml:space="preserve">CDI Ingénieur de Recherche Première classe échelon 04</t>
  </si>
  <si>
    <t xml:space="preserve">CDI Ingénieur de Recherche Première classe échelon 03</t>
  </si>
  <si>
    <t xml:space="preserve">CDI Ingénieur de Recherche Première classe échelon 02</t>
  </si>
  <si>
    <t xml:space="preserve">CDI Ingénieur de Recherche Première classe échelon 01</t>
  </si>
  <si>
    <t xml:space="preserve">CDI Ingénieur de Recherche Deuxième classe échelon 08</t>
  </si>
  <si>
    <t xml:space="preserve">CDI Ingénieur de Recherche Deuxième classe échelon 07</t>
  </si>
  <si>
    <t xml:space="preserve">CDI Ingénieur de Recherche Deuxième classe échelon 06</t>
  </si>
  <si>
    <t xml:space="preserve">CDI Ingénieur de Recherche Deuxième classe échelon 05</t>
  </si>
  <si>
    <t xml:space="preserve">CDI Ingénieur de Recherche Deuxième classe échelon 04</t>
  </si>
  <si>
    <t xml:space="preserve">CDI Ingénieur de Recherche Deuxième classe échelon 03</t>
  </si>
  <si>
    <t xml:space="preserve">CDI Ingénieur de Recherche Deuxième classe échelon 02</t>
  </si>
  <si>
    <t xml:space="preserve">CDI Ingénieur de Recherche Deuxième classe échelon 01</t>
  </si>
  <si>
    <t xml:space="preserve">CDI Ingénieur d'études hors classe échelon 04</t>
  </si>
  <si>
    <t xml:space="preserve">CDI Ingénieur d'études hors classe échelon 03</t>
  </si>
  <si>
    <t xml:space="preserve">CDI Ingénieur d'études hors classe échelon 02</t>
  </si>
  <si>
    <t xml:space="preserve">CDI Ingénieur d'études hors classe échelon 01</t>
  </si>
  <si>
    <t xml:space="preserve">CDI Ingénieur d'études Première classe échelon 05</t>
  </si>
  <si>
    <t xml:space="preserve">CDI Ingénieur d'études Première classe échelon 04</t>
  </si>
  <si>
    <t xml:space="preserve">CDI Ingénieur d'études Première classe échelon 03</t>
  </si>
  <si>
    <t xml:space="preserve">CDI Ingénieur d'études Première classe échelon 02</t>
  </si>
  <si>
    <t xml:space="preserve">CDI Ingénieur d'études Première classe échelon 01</t>
  </si>
  <si>
    <t xml:space="preserve">CDI Ingénieur d'études Deuxième classe échelon 08</t>
  </si>
  <si>
    <t xml:space="preserve">CDI Ingénieur d'études Deuxième classe échelon 07</t>
  </si>
  <si>
    <t xml:space="preserve">CDI Ingénieur d'études Deuxième classe échelon 06</t>
  </si>
  <si>
    <t xml:space="preserve">CDI Ingénieur d'études Deuxième classe échelon 05</t>
  </si>
  <si>
    <t xml:space="preserve">CDI Ingénieur d'études Deuxième classe échelon 04</t>
  </si>
  <si>
    <t xml:space="preserve">CDI Ingénieur d'études Deuxième classe échelon 03</t>
  </si>
  <si>
    <t xml:space="preserve">CDI Ingénieur d'études Deuxième classe échelon 02</t>
  </si>
  <si>
    <t xml:space="preserve">CDI Ingénieur d'études Deuxième classe échelon 01</t>
  </si>
  <si>
    <t xml:space="preserve">CDI Assistant ingénieur échelon 11</t>
  </si>
  <si>
    <t xml:space="preserve">CDI Assistant ingénieur échelon 10</t>
  </si>
  <si>
    <t xml:space="preserve">CDI Assistant ingénieur échelon 09</t>
  </si>
  <si>
    <t xml:space="preserve">CDI Assistant ingénieur échelon 08</t>
  </si>
  <si>
    <t xml:space="preserve">CDI Assistant ingénieur échelon 07</t>
  </si>
  <si>
    <t xml:space="preserve">CDI Assistant ingénieur échelon 06</t>
  </si>
  <si>
    <t xml:space="preserve">CDI Assistant ingénieur échelon 05</t>
  </si>
  <si>
    <t xml:space="preserve">CDI Assistant ingénieur échelon 04</t>
  </si>
  <si>
    <t xml:space="preserve">CDI Assistant ingénieur échelon 03</t>
  </si>
  <si>
    <t xml:space="preserve">CDI Assistant ingénieur échelon 02</t>
  </si>
  <si>
    <t xml:space="preserve">CDI Assistant ingénieur échelon 01</t>
  </si>
  <si>
    <t xml:space="preserve">CDI Technicien de Classe normale échelon 12</t>
  </si>
  <si>
    <t xml:space="preserve">CDI Technicien de Classe normale échelon 11</t>
  </si>
  <si>
    <t xml:space="preserve">CDI Technicien de Classe normale échelon 10</t>
  </si>
  <si>
    <t xml:space="preserve">CDI Technicien de Classe normale échelon 09</t>
  </si>
  <si>
    <t xml:space="preserve">CDI Technicien de Classe normale échelon 08</t>
  </si>
  <si>
    <t xml:space="preserve">CDI Technicien de Classe normale échelon 07</t>
  </si>
  <si>
    <t xml:space="preserve">CDI Technicien de Classe normale échelon 06</t>
  </si>
  <si>
    <t xml:space="preserve">CDI Technicien de Classe normale échelon 05</t>
  </si>
  <si>
    <t xml:space="preserve">CDI Technicien de Classe normale échelon 04</t>
  </si>
  <si>
    <t xml:space="preserve">CDI Technicien de Classe normale échelon 03</t>
  </si>
  <si>
    <t xml:space="preserve">CDI Technicien de Classe normale échelon 02</t>
  </si>
  <si>
    <t xml:space="preserve">CDI Technicien de Classe normale échelon 01</t>
  </si>
  <si>
    <t xml:space="preserve">CDI Adjoint technique Deuxième classe échelon 11</t>
  </si>
  <si>
    <t xml:space="preserve">CDI Adjoint technique Deuxième classe échelon 10</t>
  </si>
  <si>
    <t xml:space="preserve">CDI Adjoint technique Deuxième classe échelon 09</t>
  </si>
  <si>
    <t xml:space="preserve">CDI Adjoint technique Deuxième classe échelon 08</t>
  </si>
  <si>
    <t xml:space="preserve">CDI Adjoint technique Deuxième classe échelon 07</t>
  </si>
  <si>
    <t xml:space="preserve">CDI Adjoint technique Deuxième classe échelon 06</t>
  </si>
  <si>
    <t xml:space="preserve">CDI Adjoint technique Deuxième classe échelon 05</t>
  </si>
  <si>
    <t xml:space="preserve">CDI Adjoint technique Deuxième classe échelon 04</t>
  </si>
  <si>
    <t xml:space="preserve">CDI Adjoint technique Deuxième classe échelon 03</t>
  </si>
  <si>
    <t xml:space="preserve">CDI Adjoint technique Deuxième classe échelon 02</t>
  </si>
  <si>
    <t xml:space="preserve">CDI Adjoint technique Deuxième classe échelon 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</si>
</sst>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[$€-1]_-;\-* #,##0.00\ [$€-1]_-;_-* \-??\ [$€-1]_-"/>
    <numFmt numFmtId="166" formatCode="_-* #,##0.00&quot; €&quot;_-;\-* #,##0.00&quot; €&quot;_-;_-* \-??&quot; €&quot;_-;_-@_-"/>
    <numFmt numFmtId="167" formatCode="_(* #,##0.00_);_(* \(#,##0.00\);_(* \-??_);_(@_)"/>
    <numFmt numFmtId="168" formatCode="0\ %"/>
    <numFmt numFmtId="169" formatCode="dd/mm/yyyy"/>
    <numFmt numFmtId="170" formatCode="#,##0.00&quot; €&quot;"/>
    <numFmt numFmtId="171" formatCode="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5"/>
      <color rgb="FF1F497D"/>
      <name val="Calibri"/>
      <family val="2"/>
      <charset val="1"/>
    </font>
    <font>
      <i val="true"/>
      <sz val="11"/>
      <color rgb="FF0070C0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1DA"/>
        <bgColor rgb="FFB9CDE5"/>
      </patternFill>
    </fill>
    <fill>
      <patternFill patternType="solid">
        <fgColor rgb="FFB9CDE5"/>
        <bgColor rgb="FFCCC1DA"/>
      </patternFill>
    </fill>
    <fill>
      <patternFill patternType="solid">
        <fgColor rgb="FFD9D9D9"/>
        <bgColor rgb="FFCCC1DA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/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 style="double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double">
        <color rgb="FF4F81BD"/>
      </top>
      <bottom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4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4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6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justify" vertical="top" textRotation="0" wrapText="true" indent="0" shrinkToFit="false"/>
      <protection locked="false" hidden="false"/>
    </xf>
    <xf numFmtId="164" fontId="12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4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3" fillId="0" borderId="15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0" borderId="16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7" xfId="4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3" fillId="0" borderId="14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0" borderId="15" xfId="42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Euro 2" xfId="21"/>
    <cellStyle name="Euro 3" xfId="22"/>
    <cellStyle name="Milliers 2" xfId="23"/>
    <cellStyle name="Milliers 3" xfId="24"/>
    <cellStyle name="Normal 2" xfId="25"/>
    <cellStyle name="Normal 2 2" xfId="26"/>
    <cellStyle name="Normal 2 2 2" xfId="27"/>
    <cellStyle name="Normal 2 3" xfId="28"/>
    <cellStyle name="Normal 2 4" xfId="29"/>
    <cellStyle name="Normal 2 5" xfId="30"/>
    <cellStyle name="Normal 3" xfId="31"/>
    <cellStyle name="Normal 3 2" xfId="32"/>
    <cellStyle name="Normal 3 2 2" xfId="33"/>
    <cellStyle name="Normal 3 3" xfId="34"/>
    <cellStyle name="Normal 4" xfId="35"/>
    <cellStyle name="Normal 4 2" xfId="36"/>
    <cellStyle name="Normal 4 2 2" xfId="37"/>
    <cellStyle name="Normal 5" xfId="38"/>
    <cellStyle name="Pourcentage 2" xfId="39"/>
    <cellStyle name="Pourcentage 2 2" xfId="40"/>
    <cellStyle name="Excel Built-in Heading 1" xfId="41"/>
    <cellStyle name="Excel Built-in Heading 4" xfId="42"/>
  </cellStyles>
  <dxfs count="3">
    <dxf>
      <fill>
        <patternFill patternType="solid">
          <fgColor rgb="FFD9D9D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3CDDD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3D69B"/>
    <pageSetUpPr fitToPage="tru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8" activeCellId="0" sqref="A8"/>
    </sheetView>
  </sheetViews>
  <sheetFormatPr defaultColWidth="11.4609375" defaultRowHeight="13.5" zeroHeight="false" outlineLevelRow="0" outlineLevelCol="0"/>
  <cols>
    <col collapsed="false" customWidth="true" hidden="false" outlineLevel="0" max="1" min="1" style="1" width="44.11"/>
    <col collapsed="false" customWidth="true" hidden="false" outlineLevel="0" max="3" min="2" style="1" width="17.33"/>
    <col collapsed="false" customWidth="true" hidden="false" outlineLevel="0" max="4" min="4" style="1" width="29.44"/>
    <col collapsed="false" customWidth="true" hidden="false" outlineLevel="0" max="5" min="5" style="1" width="10.11"/>
    <col collapsed="false" customWidth="true" hidden="false" outlineLevel="0" max="6" min="6" style="1" width="41.34"/>
    <col collapsed="false" customWidth="false" hidden="false" outlineLevel="0" max="1024" min="7" style="1" width="11.45"/>
  </cols>
  <sheetData>
    <row r="1" customFormat="false" ht="82.5" hidden="false" customHeight="true" outlineLevel="0" collapsed="false"/>
    <row r="2" customFormat="false" ht="21" hidden="false" customHeight="true" outlineLevel="0" collapsed="false">
      <c r="A2" s="2" t="s">
        <v>0</v>
      </c>
      <c r="B2" s="2"/>
      <c r="C2" s="2"/>
      <c r="D2" s="2"/>
      <c r="E2" s="2"/>
      <c r="F2" s="2"/>
    </row>
    <row r="3" customFormat="false" ht="14.25" hidden="false" customHeight="false" outlineLevel="0" collapsed="false">
      <c r="A3" s="3"/>
      <c r="B3" s="3"/>
      <c r="C3" s="3"/>
      <c r="D3" s="4"/>
      <c r="E3" s="5"/>
      <c r="F3" s="5"/>
    </row>
    <row r="4" customFormat="false" ht="27" hidden="false" customHeight="false" outlineLevel="0" collapsed="false">
      <c r="A4" s="6" t="s">
        <v>1</v>
      </c>
      <c r="B4" s="7"/>
      <c r="C4" s="7"/>
      <c r="D4" s="7"/>
      <c r="E4" s="7"/>
      <c r="F4" s="7"/>
    </row>
    <row r="5" customFormat="false" ht="27" hidden="false" customHeight="false" outlineLevel="0" collapsed="false">
      <c r="A5" s="6" t="s">
        <v>2</v>
      </c>
      <c r="B5" s="8"/>
      <c r="C5" s="8"/>
      <c r="D5" s="8"/>
      <c r="E5" s="8"/>
      <c r="F5" s="8"/>
    </row>
    <row r="6" customFormat="false" ht="28.5" hidden="false" customHeight="false" outlineLevel="0" collapsed="false">
      <c r="A6" s="6" t="s">
        <v>3</v>
      </c>
      <c r="B6" s="8"/>
      <c r="C6" s="8"/>
      <c r="D6" s="8"/>
      <c r="E6" s="8"/>
      <c r="F6" s="8"/>
    </row>
    <row r="7" customFormat="false" ht="27" hidden="false" customHeight="false" outlineLevel="0" collapsed="false">
      <c r="A7" s="6" t="s">
        <v>4</v>
      </c>
      <c r="B7" s="9"/>
      <c r="C7" s="9"/>
      <c r="D7" s="9"/>
      <c r="E7" s="9"/>
      <c r="F7" s="9"/>
    </row>
    <row r="8" customFormat="false" ht="52.5" hidden="false" customHeight="true" outlineLevel="0" collapsed="false">
      <c r="A8" s="6" t="s">
        <v>5</v>
      </c>
      <c r="B8" s="10"/>
      <c r="C8" s="10"/>
      <c r="D8" s="10"/>
      <c r="E8" s="10"/>
      <c r="F8" s="10"/>
    </row>
    <row r="9" customFormat="false" ht="13.5" hidden="false" customHeight="false" outlineLevel="0" collapsed="false">
      <c r="A9" s="11"/>
      <c r="B9" s="11"/>
      <c r="C9" s="11"/>
      <c r="D9" s="11"/>
      <c r="E9" s="11"/>
      <c r="F9" s="11"/>
    </row>
    <row r="10" customFormat="false" ht="13.5" hidden="false" customHeight="true" outlineLevel="0" collapsed="false">
      <c r="A10" s="12" t="s">
        <v>6</v>
      </c>
      <c r="B10" s="13"/>
      <c r="C10" s="13"/>
      <c r="D10" s="13"/>
      <c r="E10" s="13"/>
      <c r="F10" s="13"/>
    </row>
    <row r="11" customFormat="false" ht="13.5" hidden="false" customHeight="false" outlineLevel="0" collapsed="false">
      <c r="A11" s="12"/>
      <c r="B11" s="13"/>
      <c r="C11" s="13"/>
      <c r="D11" s="13"/>
      <c r="E11" s="13"/>
      <c r="F11" s="13"/>
    </row>
    <row r="12" customFormat="false" ht="13.5" hidden="false" customHeight="false" outlineLevel="0" collapsed="false">
      <c r="A12" s="12"/>
      <c r="B12" s="13"/>
      <c r="C12" s="13"/>
      <c r="D12" s="13"/>
      <c r="E12" s="13"/>
      <c r="F12" s="13"/>
    </row>
    <row r="13" customFormat="false" ht="13.5" hidden="false" customHeight="false" outlineLevel="0" collapsed="false">
      <c r="A13" s="12"/>
      <c r="B13" s="13"/>
      <c r="C13" s="13"/>
      <c r="D13" s="13"/>
      <c r="E13" s="13"/>
      <c r="F13" s="13"/>
    </row>
    <row r="14" customFormat="false" ht="13.5" hidden="false" customHeight="false" outlineLevel="0" collapsed="false">
      <c r="A14" s="12"/>
      <c r="B14" s="13"/>
      <c r="C14" s="13"/>
      <c r="D14" s="13"/>
      <c r="E14" s="13"/>
      <c r="F14" s="13"/>
    </row>
    <row r="15" customFormat="false" ht="13.5" hidden="false" customHeight="false" outlineLevel="0" collapsed="false">
      <c r="A15" s="12"/>
      <c r="B15" s="13"/>
      <c r="C15" s="13"/>
      <c r="D15" s="13"/>
      <c r="E15" s="13"/>
      <c r="F15" s="13"/>
    </row>
    <row r="16" customFormat="false" ht="71.25" hidden="false" customHeight="true" outlineLevel="0" collapsed="false">
      <c r="A16" s="12"/>
      <c r="B16" s="13"/>
      <c r="C16" s="13"/>
      <c r="D16" s="13"/>
      <c r="E16" s="13"/>
      <c r="F16" s="13"/>
    </row>
    <row r="17" customFormat="false" ht="24.75" hidden="false" customHeight="true" outlineLevel="0" collapsed="false">
      <c r="A17" s="14" t="s">
        <v>7</v>
      </c>
      <c r="B17" s="13"/>
      <c r="C17" s="13"/>
      <c r="D17" s="13"/>
      <c r="E17" s="13"/>
      <c r="F17" s="13"/>
    </row>
    <row r="18" customFormat="false" ht="25.5" hidden="false" customHeight="true" outlineLevel="0" collapsed="false">
      <c r="A18" s="14"/>
      <c r="B18" s="13"/>
      <c r="C18" s="13"/>
      <c r="D18" s="13"/>
      <c r="E18" s="13"/>
      <c r="F18" s="13"/>
    </row>
    <row r="19" customFormat="false" ht="14.25" hidden="false" customHeight="false" outlineLevel="0" collapsed="false">
      <c r="A19" s="14"/>
      <c r="B19" s="13"/>
      <c r="C19" s="13"/>
      <c r="D19" s="13"/>
      <c r="E19" s="13"/>
      <c r="F19" s="13"/>
    </row>
    <row r="20" customFormat="false" ht="22.5" hidden="false" customHeight="true" outlineLevel="0" collapsed="false">
      <c r="A20" s="14"/>
      <c r="B20" s="13"/>
      <c r="C20" s="13"/>
      <c r="D20" s="13"/>
      <c r="E20" s="13"/>
      <c r="F20" s="13"/>
    </row>
    <row r="21" customFormat="false" ht="24.75" hidden="false" customHeight="true" outlineLevel="0" collapsed="false">
      <c r="A21" s="14"/>
      <c r="B21" s="13"/>
      <c r="C21" s="13"/>
      <c r="D21" s="13"/>
      <c r="E21" s="13"/>
      <c r="F21" s="13"/>
    </row>
    <row r="22" customFormat="false" ht="24" hidden="false" customHeight="true" outlineLevel="0" collapsed="false">
      <c r="A22" s="14"/>
      <c r="B22" s="13"/>
      <c r="C22" s="13"/>
      <c r="D22" s="13"/>
      <c r="E22" s="13"/>
      <c r="F22" s="13"/>
    </row>
    <row r="23" customFormat="false" ht="164.25" hidden="false" customHeight="true" outlineLevel="0" collapsed="false">
      <c r="A23" s="14"/>
      <c r="B23" s="13"/>
      <c r="C23" s="13"/>
      <c r="D23" s="13"/>
      <c r="E23" s="13"/>
      <c r="F23" s="13"/>
    </row>
    <row r="24" customFormat="false" ht="94.5" hidden="false" customHeight="true" outlineLevel="0" collapsed="false">
      <c r="A24" s="14"/>
      <c r="B24" s="13"/>
      <c r="C24" s="13"/>
      <c r="D24" s="13"/>
      <c r="E24" s="13"/>
      <c r="F24" s="13"/>
    </row>
    <row r="25" customFormat="false" ht="14.25" hidden="false" customHeight="true" outlineLevel="0" collapsed="false">
      <c r="A25" s="6" t="s">
        <v>8</v>
      </c>
      <c r="B25" s="13"/>
      <c r="C25" s="13"/>
      <c r="D25" s="13"/>
      <c r="E25" s="13"/>
      <c r="F25" s="13"/>
    </row>
    <row r="26" customFormat="false" ht="30" hidden="false" customHeight="true" outlineLevel="0" collapsed="false">
      <c r="A26" s="6"/>
      <c r="B26" s="13"/>
      <c r="C26" s="13"/>
      <c r="D26" s="13"/>
      <c r="E26" s="13"/>
      <c r="F26" s="13"/>
    </row>
    <row r="27" customFormat="false" ht="45.75" hidden="false" customHeight="true" outlineLevel="0" collapsed="false">
      <c r="A27" s="6" t="s">
        <v>9</v>
      </c>
      <c r="B27" s="15" t="s">
        <v>10</v>
      </c>
      <c r="C27" s="15"/>
      <c r="D27" s="15"/>
      <c r="E27" s="15"/>
      <c r="F27" s="15"/>
    </row>
    <row r="28" customFormat="false" ht="14.25" hidden="false" customHeight="true" outlineLevel="0" collapsed="false">
      <c r="A28" s="6"/>
      <c r="B28" s="16" t="s">
        <v>11</v>
      </c>
      <c r="C28" s="16"/>
      <c r="D28" s="16"/>
      <c r="E28" s="17" t="s">
        <v>12</v>
      </c>
      <c r="F28" s="17"/>
    </row>
    <row r="29" customFormat="false" ht="14.25" hidden="false" customHeight="true" outlineLevel="0" collapsed="false">
      <c r="A29" s="6"/>
      <c r="B29" s="16" t="s">
        <v>13</v>
      </c>
      <c r="C29" s="16"/>
      <c r="D29" s="16"/>
      <c r="E29" s="17" t="s">
        <v>12</v>
      </c>
      <c r="F29" s="17"/>
    </row>
    <row r="30" customFormat="false" ht="14.25" hidden="false" customHeight="true" outlineLevel="0" collapsed="false">
      <c r="A30" s="6"/>
      <c r="B30" s="16" t="s">
        <v>14</v>
      </c>
      <c r="C30" s="16"/>
      <c r="D30" s="16"/>
      <c r="E30" s="17" t="s">
        <v>12</v>
      </c>
      <c r="F30" s="17"/>
    </row>
    <row r="31" customFormat="false" ht="14.25" hidden="false" customHeight="true" outlineLevel="0" collapsed="false">
      <c r="A31" s="6"/>
      <c r="B31" s="18" t="s">
        <v>15</v>
      </c>
      <c r="C31" s="18"/>
      <c r="D31" s="18"/>
      <c r="E31" s="17" t="s">
        <v>12</v>
      </c>
      <c r="F31" s="17"/>
    </row>
    <row r="32" customFormat="false" ht="14.25" hidden="false" customHeight="true" outlineLevel="0" collapsed="false">
      <c r="A32" s="6"/>
      <c r="B32" s="16" t="s">
        <v>16</v>
      </c>
      <c r="C32" s="16"/>
      <c r="D32" s="16"/>
      <c r="E32" s="16"/>
      <c r="F32" s="16"/>
    </row>
    <row r="33" customFormat="false" ht="309" hidden="false" customHeight="true" outlineLevel="0" collapsed="false">
      <c r="A33" s="19" t="s">
        <v>17</v>
      </c>
      <c r="B33" s="20"/>
      <c r="C33" s="20"/>
      <c r="D33" s="20"/>
      <c r="E33" s="20"/>
      <c r="F33" s="20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F2"/>
    <mergeCell ref="B4:F4"/>
    <mergeCell ref="B5:F5"/>
    <mergeCell ref="B6:F6"/>
    <mergeCell ref="B7:F7"/>
    <mergeCell ref="B8:F8"/>
    <mergeCell ref="A9:F9"/>
    <mergeCell ref="A10:A16"/>
    <mergeCell ref="B10:F16"/>
    <mergeCell ref="A17:A24"/>
    <mergeCell ref="B17:F24"/>
    <mergeCell ref="A25:A26"/>
    <mergeCell ref="B25:F26"/>
    <mergeCell ref="A27:A32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F32"/>
    <mergeCell ref="B33:F33"/>
  </mergeCells>
  <dataValidations count="2">
    <dataValidation allowBlank="true" errorStyle="stop" operator="between" showDropDown="false" showErrorMessage="true" showInputMessage="true" sqref="E28:F31" type="list">
      <formula1>"Oui,Non"</formula1>
      <formula2>0</formula2>
    </dataValidation>
    <dataValidation allowBlank="true" errorStyle="stop" operator="between" showDropDown="false" showErrorMessage="true" showInputMessage="true" sqref="B7:F7" type="list">
      <formula1>"100%,90%,80%,70%,60%,50%"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3CDDD"/>
    <pageSetUpPr fitToPage="false"/>
  </sheetPr>
  <dimension ref="A1:Q212"/>
  <sheetViews>
    <sheetView showFormulas="false" showGridLines="true" showRowColHeaders="true" showZeros="true" rightToLeft="false" tabSelected="false" showOutlineSymbols="true" defaultGridColor="true" view="normal" topLeftCell="A179" colorId="64" zoomScale="80" zoomScaleNormal="80" zoomScalePageLayoutView="100" workbookViewId="0">
      <selection pane="topLeft" activeCell="A3" activeCellId="0" sqref="A3"/>
    </sheetView>
  </sheetViews>
  <sheetFormatPr defaultColWidth="11.4609375" defaultRowHeight="14.25" zeroHeight="false" outlineLevelRow="0" outlineLevelCol="0"/>
  <cols>
    <col collapsed="false" customWidth="true" hidden="false" outlineLevel="0" max="1" min="1" style="0" width="66.11"/>
    <col collapsed="false" customWidth="false" hidden="true" outlineLevel="0" max="6" min="4" style="0" width="11.45"/>
    <col collapsed="false" customWidth="true" hidden="true" outlineLevel="0" max="7" min="7" style="0" width="11.52"/>
    <col collapsed="false" customWidth="false" hidden="true" outlineLevel="0" max="9" min="8" style="0" width="11.45"/>
    <col collapsed="false" customWidth="true" hidden="true" outlineLevel="0" max="10" min="10" style="0" width="15.11"/>
    <col collapsed="false" customWidth="true" hidden="true" outlineLevel="0" max="11" min="11" style="0" width="18.44"/>
    <col collapsed="false" customWidth="false" hidden="true" outlineLevel="0" max="16" min="12" style="0" width="11.45"/>
    <col collapsed="false" customWidth="true" hidden="true" outlineLevel="0" max="17" min="17" style="0" width="11.52"/>
  </cols>
  <sheetData>
    <row r="1" customFormat="false" ht="14.25" hidden="true" customHeight="false" outlineLevel="0" collapsed="false">
      <c r="B1" s="0" t="s">
        <v>18</v>
      </c>
      <c r="D1" s="0" t="n">
        <v>55.5635</v>
      </c>
      <c r="E1" s="0" t="n">
        <f aca="false">313*D1/360*30</f>
        <v>1449.28129166667</v>
      </c>
    </row>
    <row r="2" customFormat="false" ht="14.25" hidden="true" customHeight="false" outlineLevel="0" collapsed="false"/>
    <row r="3" customFormat="false" ht="15" hidden="false" customHeight="false" outlineLevel="0" collapsed="false">
      <c r="A3" s="21" t="s">
        <v>19</v>
      </c>
      <c r="B3" s="22" t="s">
        <v>20</v>
      </c>
      <c r="C3" s="22" t="s">
        <v>21</v>
      </c>
      <c r="D3" s="22" t="s">
        <v>22</v>
      </c>
      <c r="E3" s="22" t="s">
        <v>23</v>
      </c>
      <c r="F3" s="22" t="s">
        <v>24</v>
      </c>
      <c r="G3" s="22" t="s">
        <v>25</v>
      </c>
      <c r="H3" s="22" t="s">
        <v>26</v>
      </c>
      <c r="I3" s="22" t="s">
        <v>27</v>
      </c>
      <c r="J3" s="22" t="s">
        <v>28</v>
      </c>
      <c r="K3" s="22" t="s">
        <v>29</v>
      </c>
      <c r="L3" s="22" t="s">
        <v>30</v>
      </c>
      <c r="M3" s="22" t="s">
        <v>31</v>
      </c>
      <c r="N3" s="22" t="s">
        <v>32</v>
      </c>
      <c r="O3" s="22" t="s">
        <v>33</v>
      </c>
      <c r="P3" s="22" t="s">
        <v>34</v>
      </c>
      <c r="Q3" s="23" t="s">
        <v>35</v>
      </c>
    </row>
    <row r="4" customFormat="false" ht="14.25" hidden="false" customHeight="false" outlineLevel="0" collapsed="false">
      <c r="A4" s="24" t="s">
        <v>36</v>
      </c>
      <c r="B4" s="25" t="n">
        <v>658</v>
      </c>
      <c r="C4" s="25" t="n">
        <v>100</v>
      </c>
      <c r="D4" s="26" t="n">
        <f aca="false">($D$1*(B4/12)*C4)/100</f>
        <v>3046.73191666667</v>
      </c>
      <c r="E4" s="26" t="n">
        <f aca="false">IF(B4&gt;=313,D4,E1)*3/100</f>
        <v>91.4019575</v>
      </c>
      <c r="F4" s="26" t="n">
        <f aca="false">IF(B4&lt;315,1457.52*C4/100-D4,0)</f>
        <v>0</v>
      </c>
      <c r="G4" s="26" t="n">
        <f aca="false">SUM(D4:F4)</f>
        <v>3138.13387416667</v>
      </c>
      <c r="H4" s="26" t="n">
        <f aca="false">G4*0.75/100</f>
        <v>23.53600405625</v>
      </c>
      <c r="I4" s="26" t="n">
        <f aca="false">G4*0.3/100</f>
        <v>9.4144016225</v>
      </c>
      <c r="J4" s="26" t="n">
        <f aca="false">IF(G4&lt;3170*(C4/100),G4*6.85/100,3170*(C4/100)*6.85/100)</f>
        <v>214.962170380417</v>
      </c>
      <c r="K4" s="26" t="n">
        <f aca="false">(G4*0.9825)*2.4/100</f>
        <v>73.99719675285</v>
      </c>
      <c r="L4" s="26" t="n">
        <f aca="false">(G4*0.9825)*5.1/100</f>
        <v>157.244043099806</v>
      </c>
      <c r="M4" s="26" t="n">
        <f aca="false">(G4*0.9825)*0.5/100</f>
        <v>15.4160826568438</v>
      </c>
      <c r="N4" s="26" t="n">
        <f aca="false">IF(G4&lt;(3170*(C4/100)),(G4*2.64/100),3170*(C4/100)*2.64/100)</f>
        <v>82.846734278</v>
      </c>
      <c r="O4" s="26" t="n">
        <f aca="false">IF((G4&gt;(3170*C4/100)),((G4-(3170*C4/100))*(6.58/100)),0)</f>
        <v>0</v>
      </c>
      <c r="P4" s="26" t="n">
        <f aca="false">IF(((G4-(H4+I4+J4+N4+O4))&gt;1426.13),((G4-(H4+I4+J4+N4+O4))*1/100),0)</f>
        <v>28.073745638295</v>
      </c>
      <c r="Q4" s="27" t="n">
        <f aca="false">G4-SUM(H4:P4)</f>
        <v>2532.64349568171</v>
      </c>
    </row>
    <row r="5" customFormat="false" ht="14.25" hidden="false" customHeight="false" outlineLevel="0" collapsed="false">
      <c r="A5" s="28" t="s">
        <v>37</v>
      </c>
      <c r="B5" s="29" t="n">
        <v>734</v>
      </c>
      <c r="C5" s="29" t="n">
        <v>100</v>
      </c>
      <c r="D5" s="30" t="n">
        <f aca="false">($D$1*(B5/12)*C5)/100</f>
        <v>3398.63408333333</v>
      </c>
      <c r="E5" s="30" t="n">
        <f aca="false">IF(B5&gt;=313,D5,E2)*3/100</f>
        <v>101.9590225</v>
      </c>
      <c r="F5" s="30" t="n">
        <f aca="false">IF(B5&lt;315,1457.52*C5/100-D5,0)</f>
        <v>0</v>
      </c>
      <c r="G5" s="30" t="n">
        <f aca="false">SUM(D5:F5)</f>
        <v>3500.59310583333</v>
      </c>
      <c r="H5" s="30" t="n">
        <f aca="false">G5*0.75/100</f>
        <v>26.25444829375</v>
      </c>
      <c r="I5" s="30" t="n">
        <f aca="false">G5*0.3/100</f>
        <v>10.5017793175</v>
      </c>
      <c r="J5" s="30" t="n">
        <f aca="false">IF(G5&lt;3170*(C5/100),G5*6.85/100,3170*(C5/100)*6.85/100)</f>
        <v>217.145</v>
      </c>
      <c r="K5" s="30" t="n">
        <f aca="false">(G5*0.9825)*2.4/100</f>
        <v>82.54398543555</v>
      </c>
      <c r="L5" s="30" t="n">
        <f aca="false">(G5*0.9825)*5.1/100</f>
        <v>175.405969050544</v>
      </c>
      <c r="M5" s="30" t="n">
        <f aca="false">(G5*0.9825)*0.5/100</f>
        <v>17.1966636324062</v>
      </c>
      <c r="N5" s="30" t="n">
        <f aca="false">IF(G5&lt;(3170*(C5/100)),(G5*2.64/100),3170*(C5/100)*2.64/100)</f>
        <v>83.688</v>
      </c>
      <c r="O5" s="30" t="n">
        <f aca="false">IF((G5&gt;(3170*C5/100)),((G5-(3170*C5/100))*(6.58/100)),0)</f>
        <v>21.7530263638333</v>
      </c>
      <c r="P5" s="30" t="n">
        <f aca="false">IF(((G5-(H5+I5+J5+N5+O5))&gt;1426.13),((G5-(H5+I5+J5+N5+O5))*1/100),0)</f>
        <v>31.4125085185825</v>
      </c>
      <c r="Q5" s="31" t="n">
        <f aca="false">G5-SUM(H5:P5)</f>
        <v>2834.69172522117</v>
      </c>
    </row>
    <row r="6" customFormat="false" ht="14.25" hidden="false" customHeight="false" outlineLevel="0" collapsed="false">
      <c r="A6" s="28" t="s">
        <v>38</v>
      </c>
      <c r="B6" s="29" t="n">
        <v>821</v>
      </c>
      <c r="C6" s="29" t="n">
        <v>100</v>
      </c>
      <c r="D6" s="30" t="n">
        <f aca="false">($D$1*(B6/12)*C6)/100</f>
        <v>3801.46945833333</v>
      </c>
      <c r="E6" s="30" t="n">
        <f aca="false">IF(B6&gt;=313,D6,E3)*3/100</f>
        <v>114.04408375</v>
      </c>
      <c r="F6" s="30" t="n">
        <f aca="false">IF(B6&lt;315,1457.52*C6/100-D6,0)</f>
        <v>0</v>
      </c>
      <c r="G6" s="30" t="n">
        <f aca="false">SUM(D6:F6)</f>
        <v>3915.51354208333</v>
      </c>
      <c r="H6" s="30" t="n">
        <f aca="false">G6*0.75/100</f>
        <v>29.366351565625</v>
      </c>
      <c r="I6" s="30" t="n">
        <f aca="false">G6*0.3/100</f>
        <v>11.74654062625</v>
      </c>
      <c r="J6" s="30" t="n">
        <f aca="false">IF(G6&lt;3170*(C6/100),G6*6.85/100,3170*(C6/100)*6.85/100)</f>
        <v>217.145</v>
      </c>
      <c r="K6" s="30" t="n">
        <f aca="false">(G6*0.9825)*2.4/100</f>
        <v>92.327809322325</v>
      </c>
      <c r="L6" s="30" t="n">
        <f aca="false">(G6*0.9825)*5.1/100</f>
        <v>196.196594809941</v>
      </c>
      <c r="M6" s="30" t="n">
        <f aca="false">(G6*0.9825)*0.5/100</f>
        <v>19.2349602754844</v>
      </c>
      <c r="N6" s="30" t="n">
        <f aca="false">IF(G6&lt;(3170*(C6/100)),(G6*2.64/100),3170*(C6/100)*2.64/100)</f>
        <v>83.688</v>
      </c>
      <c r="O6" s="30" t="n">
        <f aca="false">IF((G6&gt;(3170*C6/100)),((G6-(3170*C6/100))*(6.58/100)),0)</f>
        <v>49.0547910690833</v>
      </c>
      <c r="P6" s="30" t="n">
        <f aca="false">IF(((G6-(H6+I6+J6+N6+O6))&gt;1426.13),((G6-(H6+I6+J6+N6+O6))*1/100),0)</f>
        <v>35.2451285882237</v>
      </c>
      <c r="Q6" s="31" t="n">
        <f aca="false">G6-SUM(H6:P6)</f>
        <v>3181.5083658264</v>
      </c>
    </row>
    <row r="7" customFormat="false" ht="14.25" hidden="false" customHeight="false" outlineLevel="0" collapsed="false">
      <c r="A7" s="28" t="s">
        <v>39</v>
      </c>
      <c r="B7" s="29" t="n">
        <v>582</v>
      </c>
      <c r="C7" s="29" t="n">
        <v>100</v>
      </c>
      <c r="D7" s="30" t="n">
        <f aca="false">($D$1*(B7/12)*C7)/100</f>
        <v>2694.82975</v>
      </c>
      <c r="E7" s="30" t="n">
        <f aca="false">IF(B7&gt;=313,D7,E4)*3/100</f>
        <v>80.8448925</v>
      </c>
      <c r="F7" s="30" t="n">
        <f aca="false">IF(B7&lt;315,1457.52*C7/100-D7,0)</f>
        <v>0</v>
      </c>
      <c r="G7" s="30" t="n">
        <f aca="false">SUM(D7:F7)</f>
        <v>2775.6746425</v>
      </c>
      <c r="H7" s="30" t="n">
        <f aca="false">G7*0.75/100</f>
        <v>20.81755981875</v>
      </c>
      <c r="I7" s="30" t="n">
        <f aca="false">G7*0.3/100</f>
        <v>8.3270239275</v>
      </c>
      <c r="J7" s="30" t="n">
        <f aca="false">IF(G7&lt;3170*(C7/100),G7*6.85/100,3170*(C7/100)*6.85/100)</f>
        <v>190.13371301125</v>
      </c>
      <c r="K7" s="30" t="n">
        <f aca="false">(G7*0.9825)*2.4/100</f>
        <v>65.45040807015</v>
      </c>
      <c r="L7" s="30" t="n">
        <f aca="false">(G7*0.9825)*5.1/100</f>
        <v>139.082117149069</v>
      </c>
      <c r="M7" s="30" t="n">
        <f aca="false">(G7*0.9825)*0.5/100</f>
        <v>13.6355016812812</v>
      </c>
      <c r="N7" s="30" t="n">
        <f aca="false">IF(G7&lt;(3170*(C7/100)),(G7*2.64/100),3170*(C7/100)*2.64/100)</f>
        <v>73.277810562</v>
      </c>
      <c r="O7" s="30" t="n">
        <f aca="false">IF((G7&gt;(3170*C7/100)),((G7-(3170*C7/100))*(6.58/100)),0)</f>
        <v>0</v>
      </c>
      <c r="P7" s="30" t="n">
        <f aca="false">IF(((G7-(H7+I7+J7+N7+O7))&gt;1426.13),((G7-(H7+I7+J7+N7+O7))*1/100),0)</f>
        <v>24.831185351805</v>
      </c>
      <c r="Q7" s="31" t="n">
        <f aca="false">G7-SUM(H7:P7)</f>
        <v>2240.11932292819</v>
      </c>
    </row>
    <row r="8" customFormat="false" ht="14.25" hidden="false" customHeight="false" outlineLevel="0" collapsed="false">
      <c r="A8" s="28" t="s">
        <v>40</v>
      </c>
      <c r="B8" s="29" t="n">
        <v>658</v>
      </c>
      <c r="C8" s="29" t="n">
        <v>100</v>
      </c>
      <c r="D8" s="30" t="n">
        <f aca="false">($D$1*(B8/12)*C8)/100</f>
        <v>3046.73191666667</v>
      </c>
      <c r="E8" s="30" t="n">
        <f aca="false">IF(B8&gt;=313,D8,E5)*3/100</f>
        <v>91.4019575</v>
      </c>
      <c r="F8" s="30" t="n">
        <f aca="false">IF(B8&lt;315,1457.52*C8/100-D8,0)</f>
        <v>0</v>
      </c>
      <c r="G8" s="30" t="n">
        <f aca="false">SUM(D8:F8)</f>
        <v>3138.13387416667</v>
      </c>
      <c r="H8" s="30" t="n">
        <f aca="false">G8*0.75/100</f>
        <v>23.53600405625</v>
      </c>
      <c r="I8" s="30" t="n">
        <f aca="false">G8*0.3/100</f>
        <v>9.4144016225</v>
      </c>
      <c r="J8" s="30" t="n">
        <f aca="false">IF(G8&lt;3170*(C8/100),G8*6.85/100,3170*(C8/100)*6.85/100)</f>
        <v>214.962170380417</v>
      </c>
      <c r="K8" s="30" t="n">
        <f aca="false">(G8*0.9825)*2.4/100</f>
        <v>73.99719675285</v>
      </c>
      <c r="L8" s="30" t="n">
        <f aca="false">(G8*0.9825)*5.1/100</f>
        <v>157.244043099806</v>
      </c>
      <c r="M8" s="30" t="n">
        <f aca="false">(G8*0.9825)*0.5/100</f>
        <v>15.4160826568438</v>
      </c>
      <c r="N8" s="30" t="n">
        <f aca="false">IF(G8&lt;(3170*(C8/100)),(G8*2.64/100),3170*(C8/100)*2.64/100)</f>
        <v>82.846734278</v>
      </c>
      <c r="O8" s="30" t="n">
        <f aca="false">IF((G8&gt;(3170*C8/100)),((G8-(3170*C8/100))*(6.58/100)),0)</f>
        <v>0</v>
      </c>
      <c r="P8" s="30" t="n">
        <f aca="false">IF(((G8-(H8+I8+J8+N8+O8))&gt;1426.13),((G8-(H8+I8+J8+N8+O8))*1/100),0)</f>
        <v>28.073745638295</v>
      </c>
      <c r="Q8" s="31" t="n">
        <f aca="false">G8-SUM(H8:P8)</f>
        <v>2532.64349568171</v>
      </c>
    </row>
    <row r="9" customFormat="false" ht="14.25" hidden="false" customHeight="false" outlineLevel="0" collapsed="false">
      <c r="A9" s="28" t="s">
        <v>41</v>
      </c>
      <c r="B9" s="29" t="n">
        <v>734</v>
      </c>
      <c r="C9" s="29" t="n">
        <v>100</v>
      </c>
      <c r="D9" s="30" t="n">
        <f aca="false">($D$1*(B9/12)*C9)/100</f>
        <v>3398.63408333333</v>
      </c>
      <c r="E9" s="30" t="n">
        <f aca="false">IF(B9&gt;=313,D9,E6)*3/100</f>
        <v>101.9590225</v>
      </c>
      <c r="F9" s="30" t="n">
        <f aca="false">IF(B9&lt;315,1457.52*C9/100-D9,0)</f>
        <v>0</v>
      </c>
      <c r="G9" s="30" t="n">
        <f aca="false">SUM(D9:F9)</f>
        <v>3500.59310583333</v>
      </c>
      <c r="H9" s="30" t="n">
        <f aca="false">G9*0.75/100</f>
        <v>26.25444829375</v>
      </c>
      <c r="I9" s="30" t="n">
        <f aca="false">G9*0.3/100</f>
        <v>10.5017793175</v>
      </c>
      <c r="J9" s="30" t="n">
        <f aca="false">IF(G9&lt;3170*(C9/100),G9*6.85/100,3170*(C9/100)*6.85/100)</f>
        <v>217.145</v>
      </c>
      <c r="K9" s="30" t="n">
        <f aca="false">(G9*0.9825)*2.4/100</f>
        <v>82.54398543555</v>
      </c>
      <c r="L9" s="30" t="n">
        <f aca="false">(G9*0.9825)*5.1/100</f>
        <v>175.405969050544</v>
      </c>
      <c r="M9" s="30" t="n">
        <f aca="false">(G9*0.9825)*0.5/100</f>
        <v>17.1966636324062</v>
      </c>
      <c r="N9" s="30" t="n">
        <f aca="false">IF(G9&lt;(3170*(C9/100)),(G9*2.64/100),3170*(C9/100)*2.64/100)</f>
        <v>83.688</v>
      </c>
      <c r="O9" s="30" t="n">
        <f aca="false">IF((G9&gt;(3170*C9/100)),((G9-(3170*C9/100))*(6.58/100)),0)</f>
        <v>21.7530263638333</v>
      </c>
      <c r="P9" s="30" t="n">
        <f aca="false">IF(((G9-(H9+I9+J9+N9+O9))&gt;1426.13),((G9-(H9+I9+J9+N9+O9))*1/100),0)</f>
        <v>31.4125085185825</v>
      </c>
      <c r="Q9" s="31" t="n">
        <f aca="false">G9-SUM(H9:P9)</f>
        <v>2834.69172522117</v>
      </c>
    </row>
    <row r="10" customFormat="false" ht="14.25" hidden="false" customHeight="false" outlineLevel="0" collapsed="false">
      <c r="A10" s="28" t="s">
        <v>42</v>
      </c>
      <c r="B10" s="29" t="n">
        <v>783</v>
      </c>
      <c r="C10" s="29" t="n">
        <v>100</v>
      </c>
      <c r="D10" s="30" t="n">
        <f aca="false">($D$1*(B10/12)*C10)/100</f>
        <v>3625.518375</v>
      </c>
      <c r="E10" s="30" t="n">
        <f aca="false">IF(B10&gt;=313,D10,E7)*3/100</f>
        <v>108.76555125</v>
      </c>
      <c r="F10" s="30" t="n">
        <f aca="false">IF(B10&lt;315,1457.52*C10/100-D10,0)</f>
        <v>0</v>
      </c>
      <c r="G10" s="30" t="n">
        <f aca="false">SUM(D10:F10)</f>
        <v>3734.28392625</v>
      </c>
      <c r="H10" s="30" t="n">
        <f aca="false">G10*0.75/100</f>
        <v>28.007129446875</v>
      </c>
      <c r="I10" s="30" t="n">
        <f aca="false">G10*0.3/100</f>
        <v>11.20285177875</v>
      </c>
      <c r="J10" s="30" t="n">
        <f aca="false">IF(G10&lt;3170*(C10/100),G10*6.85/100,3170*(C10/100)*6.85/100)</f>
        <v>217.145</v>
      </c>
      <c r="K10" s="30" t="n">
        <f aca="false">(G10*0.9825)*2.4/100</f>
        <v>88.054414980975</v>
      </c>
      <c r="L10" s="30" t="n">
        <f aca="false">(G10*0.9825)*5.1/100</f>
        <v>187.115631834572</v>
      </c>
      <c r="M10" s="30" t="n">
        <f aca="false">(G10*0.9825)*0.5/100</f>
        <v>18.3446697877031</v>
      </c>
      <c r="N10" s="30" t="n">
        <f aca="false">IF(G10&lt;(3170*(C10/100)),(G10*2.64/100),3170*(C10/100)*2.64/100)</f>
        <v>83.688</v>
      </c>
      <c r="O10" s="30" t="n">
        <f aca="false">IF((G10&gt;(3170*C10/100)),((G10-(3170*C10/100))*(6.58/100)),0)</f>
        <v>37.12988234725</v>
      </c>
      <c r="P10" s="30" t="n">
        <f aca="false">IF(((G10-(H10+I10+J10+N10+O10))&gt;1426.13),((G10-(H10+I10+J10+N10+O10))*1/100),0)</f>
        <v>33.5711106267712</v>
      </c>
      <c r="Q10" s="31" t="n">
        <f aca="false">G10-SUM(H10:P10)</f>
        <v>3030.0252354471</v>
      </c>
    </row>
    <row r="11" customFormat="false" ht="14.25" hidden="false" customHeight="false" outlineLevel="0" collapsed="false">
      <c r="A11" s="28" t="s">
        <v>43</v>
      </c>
      <c r="B11" s="29" t="n">
        <v>821</v>
      </c>
      <c r="C11" s="29" t="n">
        <v>100</v>
      </c>
      <c r="D11" s="30" t="n">
        <f aca="false">($D$1*(B11/12)*C11)/100</f>
        <v>3801.46945833333</v>
      </c>
      <c r="E11" s="30" t="n">
        <f aca="false">IF(B11&gt;=313,D11,E8)*3/100</f>
        <v>114.04408375</v>
      </c>
      <c r="F11" s="30" t="n">
        <f aca="false">IF(B11&lt;315,1457.52*C11/100-D11,0)</f>
        <v>0</v>
      </c>
      <c r="G11" s="30" t="n">
        <f aca="false">SUM(D11:F11)</f>
        <v>3915.51354208333</v>
      </c>
      <c r="H11" s="30" t="n">
        <f aca="false">G11*0.75/100</f>
        <v>29.366351565625</v>
      </c>
      <c r="I11" s="30" t="n">
        <f aca="false">G11*0.3/100</f>
        <v>11.74654062625</v>
      </c>
      <c r="J11" s="30" t="n">
        <f aca="false">IF(G11&lt;3170*(C11/100),G11*6.85/100,3170*(C11/100)*6.85/100)</f>
        <v>217.145</v>
      </c>
      <c r="K11" s="30" t="n">
        <f aca="false">(G11*0.9825)*2.4/100</f>
        <v>92.327809322325</v>
      </c>
      <c r="L11" s="30" t="n">
        <f aca="false">(G11*0.9825)*5.1/100</f>
        <v>196.196594809941</v>
      </c>
      <c r="M11" s="30" t="n">
        <f aca="false">(G11*0.9825)*0.5/100</f>
        <v>19.2349602754844</v>
      </c>
      <c r="N11" s="30" t="n">
        <f aca="false">IF(G11&lt;(3170*(C11/100)),(G11*2.64/100),3170*(C11/100)*2.64/100)</f>
        <v>83.688</v>
      </c>
      <c r="O11" s="30" t="n">
        <f aca="false">IF((G11&gt;(3170*C11/100)),((G11-(3170*C11/100))*(6.58/100)),0)</f>
        <v>49.0547910690833</v>
      </c>
      <c r="P11" s="30" t="n">
        <f aca="false">IF(((G11-(H11+I11+J11+N11+O11))&gt;1426.13),((G11-(H11+I11+J11+N11+O11))*1/100),0)</f>
        <v>35.2451285882237</v>
      </c>
      <c r="Q11" s="31" t="n">
        <f aca="false">G11-SUM(H11:P11)</f>
        <v>3181.5083658264</v>
      </c>
    </row>
    <row r="12" customFormat="false" ht="14.25" hidden="false" customHeight="false" outlineLevel="0" collapsed="false">
      <c r="A12" s="28" t="s">
        <v>44</v>
      </c>
      <c r="B12" s="29" t="n">
        <v>412</v>
      </c>
      <c r="C12" s="29" t="n">
        <v>100</v>
      </c>
      <c r="D12" s="30" t="n">
        <f aca="false">($D$1*(B12/12)*C12)/100</f>
        <v>1907.68016666667</v>
      </c>
      <c r="E12" s="30" t="n">
        <f aca="false">IF(B12&gt;=313,D12,E9)*3/100</f>
        <v>57.230405</v>
      </c>
      <c r="F12" s="30" t="n">
        <f aca="false">IF(B12&lt;315,1457.52*C12/100-D12,0)</f>
        <v>0</v>
      </c>
      <c r="G12" s="30" t="n">
        <f aca="false">SUM(D12:F12)</f>
        <v>1964.91057166667</v>
      </c>
      <c r="H12" s="30" t="n">
        <f aca="false">G12*0.75/100</f>
        <v>14.7368292875</v>
      </c>
      <c r="I12" s="30" t="n">
        <f aca="false">G12*0.3/100</f>
        <v>5.894731715</v>
      </c>
      <c r="J12" s="30" t="n">
        <f aca="false">IF(G12&lt;3170*(C12/100),G12*6.85/100,3170*(C12/100)*6.85/100)</f>
        <v>134.596374159167</v>
      </c>
      <c r="K12" s="30" t="n">
        <f aca="false">(G12*0.9825)*2.4/100</f>
        <v>46.3325912799</v>
      </c>
      <c r="L12" s="30" t="n">
        <f aca="false">(G12*0.9825)*5.1/100</f>
        <v>98.4567564697875</v>
      </c>
      <c r="M12" s="30" t="n">
        <f aca="false">(G12*0.9825)*0.5/100</f>
        <v>9.6526231833125</v>
      </c>
      <c r="N12" s="30" t="n">
        <f aca="false">IF(G12&lt;(3170*(C12/100)),(G12*2.64/100),3170*(C12/100)*2.64/100)</f>
        <v>51.873639092</v>
      </c>
      <c r="O12" s="30" t="n">
        <f aca="false">IF((G12&gt;(3170*C12/100)),((G12-(3170*C12/100))*(6.58/100)),0)</f>
        <v>0</v>
      </c>
      <c r="P12" s="30" t="n">
        <f aca="false">IF(((G12-(H12+I12+J12+N12+O12))&gt;1426.13),((G12-(H12+I12+J12+N12+O12))*1/100),0)</f>
        <v>17.57808997413</v>
      </c>
      <c r="Q12" s="31" t="n">
        <f aca="false">G12-SUM(H12:P12)</f>
        <v>1585.78893650587</v>
      </c>
    </row>
    <row r="13" customFormat="false" ht="14.25" hidden="false" customHeight="false" outlineLevel="0" collapsed="false">
      <c r="A13" s="28" t="s">
        <v>45</v>
      </c>
      <c r="B13" s="29" t="n">
        <v>437</v>
      </c>
      <c r="C13" s="29" t="n">
        <v>100</v>
      </c>
      <c r="D13" s="30" t="n">
        <f aca="false">($D$1*(B13/12)*C13)/100</f>
        <v>2023.43745833333</v>
      </c>
      <c r="E13" s="30" t="n">
        <f aca="false">IF(B13&gt;=313,D13,E10)*3/100</f>
        <v>60.70312375</v>
      </c>
      <c r="F13" s="30" t="n">
        <f aca="false">IF(B13&lt;315,1457.52*C13/100-D13,0)</f>
        <v>0</v>
      </c>
      <c r="G13" s="30" t="n">
        <f aca="false">SUM(D13:F13)</f>
        <v>2084.14058208333</v>
      </c>
      <c r="H13" s="30" t="n">
        <f aca="false">G13*0.75/100</f>
        <v>15.631054365625</v>
      </c>
      <c r="I13" s="30" t="n">
        <f aca="false">G13*0.3/100</f>
        <v>6.25242174625</v>
      </c>
      <c r="J13" s="30" t="n">
        <f aca="false">IF(G13&lt;3170*(C13/100),G13*6.85/100,3170*(C13/100)*6.85/100)</f>
        <v>142.763629872708</v>
      </c>
      <c r="K13" s="30" t="n">
        <f aca="false">(G13*0.9825)*2.4/100</f>
        <v>49.144034925525</v>
      </c>
      <c r="L13" s="30" t="n">
        <f aca="false">(G13*0.9825)*5.1/100</f>
        <v>104.431074216741</v>
      </c>
      <c r="M13" s="30" t="n">
        <f aca="false">(G13*0.9825)*0.5/100</f>
        <v>10.2383406094844</v>
      </c>
      <c r="N13" s="30" t="n">
        <f aca="false">IF(G13&lt;(3170*(C13/100)),(G13*2.64/100),3170*(C13/100)*2.64/100)</f>
        <v>55.021311367</v>
      </c>
      <c r="O13" s="30" t="n">
        <f aca="false">IF((G13&gt;(3170*C13/100)),((G13-(3170*C13/100))*(6.58/100)),0)</f>
        <v>0</v>
      </c>
      <c r="P13" s="30" t="n">
        <f aca="false">IF(((G13-(H13+I13+J13+N13+O13))&gt;1426.13),((G13-(H13+I13+J13+N13+O13))*1/100),0)</f>
        <v>18.6447216473175</v>
      </c>
      <c r="Q13" s="31" t="n">
        <f aca="false">G13-SUM(H13:P13)</f>
        <v>1682.01399333268</v>
      </c>
    </row>
    <row r="14" customFormat="false" ht="14.25" hidden="false" customHeight="false" outlineLevel="0" collapsed="false">
      <c r="A14" s="28" t="s">
        <v>46</v>
      </c>
      <c r="B14" s="29" t="n">
        <v>464</v>
      </c>
      <c r="C14" s="29" t="n">
        <v>100</v>
      </c>
      <c r="D14" s="30" t="n">
        <f aca="false">($D$1*(B14/12)*C14)/100</f>
        <v>2148.45533333333</v>
      </c>
      <c r="E14" s="30" t="n">
        <f aca="false">IF(B14&gt;=313,D14,E11)*3/100</f>
        <v>64.45366</v>
      </c>
      <c r="F14" s="30" t="n">
        <f aca="false">IF(B14&lt;315,1457.52*C14/100-D14,0)</f>
        <v>0</v>
      </c>
      <c r="G14" s="30" t="n">
        <f aca="false">SUM(D14:F14)</f>
        <v>2212.90899333333</v>
      </c>
      <c r="H14" s="30" t="n">
        <f aca="false">G14*0.75/100</f>
        <v>16.59681745</v>
      </c>
      <c r="I14" s="30" t="n">
        <f aca="false">G14*0.3/100</f>
        <v>6.63872698</v>
      </c>
      <c r="J14" s="30" t="n">
        <f aca="false">IF(G14&lt;3170*(C14/100),G14*6.85/100,3170*(C14/100)*6.85/100)</f>
        <v>151.584266043333</v>
      </c>
      <c r="K14" s="30" t="n">
        <f aca="false">(G14*0.9825)*2.4/100</f>
        <v>52.1803940628</v>
      </c>
      <c r="L14" s="30" t="n">
        <f aca="false">(G14*0.9825)*5.1/100</f>
        <v>110.88333738345</v>
      </c>
      <c r="M14" s="30" t="n">
        <f aca="false">(G14*0.9825)*0.5/100</f>
        <v>10.87091542975</v>
      </c>
      <c r="N14" s="30" t="n">
        <f aca="false">IF(G14&lt;(3170*(C14/100)),(G14*2.64/100),3170*(C14/100)*2.64/100)</f>
        <v>58.420797424</v>
      </c>
      <c r="O14" s="30" t="n">
        <f aca="false">IF((G14&gt;(3170*C14/100)),((G14-(3170*C14/100))*(6.58/100)),0)</f>
        <v>0</v>
      </c>
      <c r="P14" s="30" t="n">
        <f aca="false">IF(((G14-(H14+I14+J14+N14+O14))&gt;1426.13),((G14-(H14+I14+J14+N14+O14))*1/100),0)</f>
        <v>19.79668385436</v>
      </c>
      <c r="Q14" s="31" t="n">
        <f aca="false">G14-SUM(H14:P14)</f>
        <v>1785.93705470564</v>
      </c>
    </row>
    <row r="15" customFormat="false" ht="14.25" hidden="false" customHeight="false" outlineLevel="0" collapsed="false">
      <c r="A15" s="28" t="s">
        <v>47</v>
      </c>
      <c r="B15" s="29" t="n">
        <v>492</v>
      </c>
      <c r="C15" s="29" t="n">
        <v>100</v>
      </c>
      <c r="D15" s="30" t="n">
        <f aca="false">($D$1*(B15/12)*C15)/100</f>
        <v>2278.1035</v>
      </c>
      <c r="E15" s="30" t="n">
        <f aca="false">IF(B15&gt;=313,D15,E12)*3/100</f>
        <v>68.343105</v>
      </c>
      <c r="F15" s="30" t="n">
        <f aca="false">IF(B15&lt;315,1457.52*C15/100-D15,0)</f>
        <v>0</v>
      </c>
      <c r="G15" s="30" t="n">
        <f aca="false">SUM(D15:F15)</f>
        <v>2346.446605</v>
      </c>
      <c r="H15" s="30" t="n">
        <f aca="false">G15*0.75/100</f>
        <v>17.5983495375</v>
      </c>
      <c r="I15" s="30" t="n">
        <f aca="false">G15*0.3/100</f>
        <v>7.039339815</v>
      </c>
      <c r="J15" s="30" t="n">
        <f aca="false">IF(G15&lt;3170*(C15/100),G15*6.85/100,3170*(C15/100)*6.85/100)</f>
        <v>160.7315924425</v>
      </c>
      <c r="K15" s="30" t="n">
        <f aca="false">(G15*0.9825)*2.4/100</f>
        <v>55.3292109459</v>
      </c>
      <c r="L15" s="30" t="n">
        <f aca="false">(G15*0.9825)*5.1/100</f>
        <v>117.574573260037</v>
      </c>
      <c r="M15" s="30" t="n">
        <f aca="false">(G15*0.9825)*0.5/100</f>
        <v>11.5269189470625</v>
      </c>
      <c r="N15" s="30" t="n">
        <f aca="false">IF(G15&lt;(3170*(C15/100)),(G15*2.64/100),3170*(C15/100)*2.64/100)</f>
        <v>61.946190372</v>
      </c>
      <c r="O15" s="30" t="n">
        <f aca="false">IF((G15&gt;(3170*C15/100)),((G15-(3170*C15/100))*(6.58/100)),0)</f>
        <v>0</v>
      </c>
      <c r="P15" s="30" t="n">
        <f aca="false">IF(((G15-(H15+I15+J15+N15+O15))&gt;1426.13),((G15-(H15+I15+J15+N15+O15))*1/100),0)</f>
        <v>20.99131132833</v>
      </c>
      <c r="Q15" s="31" t="n">
        <f aca="false">G15-SUM(H15:P15)</f>
        <v>1893.70911835167</v>
      </c>
    </row>
    <row r="16" customFormat="false" ht="14.25" hidden="false" customHeight="false" outlineLevel="0" collapsed="false">
      <c r="A16" s="28" t="s">
        <v>48</v>
      </c>
      <c r="B16" s="29" t="n">
        <v>514</v>
      </c>
      <c r="C16" s="29" t="n">
        <v>100</v>
      </c>
      <c r="D16" s="30" t="n">
        <f aca="false">($D$1*(B16/12)*C16)/100</f>
        <v>2379.96991666667</v>
      </c>
      <c r="E16" s="30" t="n">
        <f aca="false">IF(B16&gt;=313,D16,E13)*3/100</f>
        <v>71.3990975</v>
      </c>
      <c r="F16" s="30" t="n">
        <f aca="false">IF(B16&lt;315,1457.52*C16/100-D16,0)</f>
        <v>0</v>
      </c>
      <c r="G16" s="30" t="n">
        <f aca="false">SUM(D16:F16)</f>
        <v>2451.36901416667</v>
      </c>
      <c r="H16" s="30" t="n">
        <f aca="false">G16*0.75/100</f>
        <v>18.38526760625</v>
      </c>
      <c r="I16" s="30" t="n">
        <f aca="false">G16*0.3/100</f>
        <v>7.3541070425</v>
      </c>
      <c r="J16" s="30" t="n">
        <f aca="false">IF(G16&lt;3170*(C16/100),G16*6.85/100,3170*(C16/100)*6.85/100)</f>
        <v>167.918777470417</v>
      </c>
      <c r="K16" s="30" t="n">
        <f aca="false">(G16*0.9825)*2.4/100</f>
        <v>57.80328135405</v>
      </c>
      <c r="L16" s="30" t="n">
        <f aca="false">(G16*0.9825)*5.1/100</f>
        <v>122.831972877356</v>
      </c>
      <c r="M16" s="30" t="n">
        <f aca="false">(G16*0.9825)*0.5/100</f>
        <v>12.0423502820938</v>
      </c>
      <c r="N16" s="30" t="n">
        <f aca="false">IF(G16&lt;(3170*(C16/100)),(G16*2.64/100),3170*(C16/100)*2.64/100)</f>
        <v>64.716141974</v>
      </c>
      <c r="O16" s="30" t="n">
        <f aca="false">IF((G16&gt;(3170*C16/100)),((G16-(3170*C16/100))*(6.58/100)),0)</f>
        <v>0</v>
      </c>
      <c r="P16" s="30" t="n">
        <f aca="false">IF(((G16-(H16+I16+J16+N16+O16))&gt;1426.13),((G16-(H16+I16+J16+N16+O16))*1/100),0)</f>
        <v>21.929947200735</v>
      </c>
      <c r="Q16" s="31" t="n">
        <f aca="false">G16-SUM(H16:P16)</f>
        <v>1978.38716835927</v>
      </c>
    </row>
    <row r="17" customFormat="false" ht="14.25" hidden="false" customHeight="false" outlineLevel="0" collapsed="false">
      <c r="A17" s="28" t="s">
        <v>49</v>
      </c>
      <c r="B17" s="29" t="n">
        <v>550</v>
      </c>
      <c r="C17" s="29" t="n">
        <v>100</v>
      </c>
      <c r="D17" s="30" t="n">
        <f aca="false">($D$1*(B17/12)*C17)/100</f>
        <v>2546.66041666667</v>
      </c>
      <c r="E17" s="30" t="n">
        <f aca="false">IF(B17&gt;=313,D17,E14)*3/100</f>
        <v>76.3998125</v>
      </c>
      <c r="F17" s="30" t="n">
        <f aca="false">IF(B17&lt;315,1457.52*C17/100-D17,0)</f>
        <v>0</v>
      </c>
      <c r="G17" s="30" t="n">
        <f aca="false">SUM(D17:F17)</f>
        <v>2623.06022916667</v>
      </c>
      <c r="H17" s="30" t="n">
        <f aca="false">G17*0.75/100</f>
        <v>19.67295171875</v>
      </c>
      <c r="I17" s="30" t="n">
        <f aca="false">G17*0.3/100</f>
        <v>7.8691806875</v>
      </c>
      <c r="J17" s="30" t="n">
        <f aca="false">IF(G17&lt;3170*(C17/100),G17*6.85/100,3170*(C17/100)*6.85/100)</f>
        <v>179.679625697917</v>
      </c>
      <c r="K17" s="30" t="n">
        <f aca="false">(G17*0.9825)*2.4/100</f>
        <v>61.85176020375</v>
      </c>
      <c r="L17" s="30" t="n">
        <f aca="false">(G17*0.9825)*5.1/100</f>
        <v>131.434990432969</v>
      </c>
      <c r="M17" s="30" t="n">
        <f aca="false">(G17*0.9825)*0.5/100</f>
        <v>12.8857833757813</v>
      </c>
      <c r="N17" s="30" t="n">
        <f aca="false">IF(G17&lt;(3170*(C17/100)),(G17*2.64/100),3170*(C17/100)*2.64/100)</f>
        <v>69.24879005</v>
      </c>
      <c r="O17" s="30" t="n">
        <f aca="false">IF((G17&gt;(3170*C17/100)),((G17-(3170*C17/100))*(6.58/100)),0)</f>
        <v>0</v>
      </c>
      <c r="P17" s="30" t="n">
        <f aca="false">IF(((G17-(H17+I17+J17+N17+O17))&gt;1426.13),((G17-(H17+I17+J17+N17+O17))*1/100),0)</f>
        <v>23.465896810125</v>
      </c>
      <c r="Q17" s="31" t="n">
        <f aca="false">G17-SUM(H17:P17)</f>
        <v>2116.95125018987</v>
      </c>
    </row>
    <row r="18" customFormat="false" ht="14.25" hidden="false" customHeight="false" outlineLevel="0" collapsed="false">
      <c r="A18" s="28" t="s">
        <v>50</v>
      </c>
      <c r="B18" s="29" t="n">
        <v>582</v>
      </c>
      <c r="C18" s="29" t="n">
        <v>100</v>
      </c>
      <c r="D18" s="30" t="n">
        <f aca="false">($D$1*(B18/12)*C18)/100</f>
        <v>2694.82975</v>
      </c>
      <c r="E18" s="30" t="n">
        <f aca="false">IF(B18&gt;=313,D18,E15)*3/100</f>
        <v>80.8448925</v>
      </c>
      <c r="F18" s="30" t="n">
        <f aca="false">IF(B18&lt;315,1457.52*C18/100-D18,0)</f>
        <v>0</v>
      </c>
      <c r="G18" s="30" t="n">
        <f aca="false">SUM(D18:F18)</f>
        <v>2775.6746425</v>
      </c>
      <c r="H18" s="30" t="n">
        <f aca="false">G18*0.75/100</f>
        <v>20.81755981875</v>
      </c>
      <c r="I18" s="30" t="n">
        <f aca="false">G18*0.3/100</f>
        <v>8.3270239275</v>
      </c>
      <c r="J18" s="30" t="n">
        <f aca="false">IF(G18&lt;3170*(C18/100),G18*6.85/100,3170*(C18/100)*6.85/100)</f>
        <v>190.13371301125</v>
      </c>
      <c r="K18" s="30" t="n">
        <f aca="false">(G18*0.9825)*2.4/100</f>
        <v>65.45040807015</v>
      </c>
      <c r="L18" s="30" t="n">
        <f aca="false">(G18*0.9825)*5.1/100</f>
        <v>139.082117149069</v>
      </c>
      <c r="M18" s="30" t="n">
        <f aca="false">(G18*0.9825)*0.5/100</f>
        <v>13.6355016812812</v>
      </c>
      <c r="N18" s="30" t="n">
        <f aca="false">IF(G18&lt;(3170*(C18/100)),(G18*2.64/100),3170*(C18/100)*2.64/100)</f>
        <v>73.277810562</v>
      </c>
      <c r="O18" s="30" t="n">
        <f aca="false">IF((G18&gt;(3170*C18/100)),((G18-(3170*C18/100))*(6.58/100)),0)</f>
        <v>0</v>
      </c>
      <c r="P18" s="30" t="n">
        <f aca="false">IF(((G18-(H18+I18+J18+N18+O18))&gt;1426.13),((G18-(H18+I18+J18+N18+O18))*1/100),0)</f>
        <v>24.831185351805</v>
      </c>
      <c r="Q18" s="31" t="n">
        <f aca="false">G18-SUM(H18:P18)</f>
        <v>2240.11932292819</v>
      </c>
    </row>
    <row r="19" customFormat="false" ht="14.25" hidden="false" customHeight="false" outlineLevel="0" collapsed="false">
      <c r="A19" s="28" t="s">
        <v>51</v>
      </c>
      <c r="B19" s="29" t="n">
        <v>619</v>
      </c>
      <c r="C19" s="29" t="n">
        <v>100</v>
      </c>
      <c r="D19" s="30" t="n">
        <f aca="false">($D$1*(B19/12)*C19)/100</f>
        <v>2866.15054166667</v>
      </c>
      <c r="E19" s="30" t="n">
        <f aca="false">IF(B19&gt;=313,D19,E16)*3/100</f>
        <v>85.98451625</v>
      </c>
      <c r="F19" s="30" t="n">
        <f aca="false">IF(B19&lt;315,1457.52*C19/100-D19,0)</f>
        <v>0</v>
      </c>
      <c r="G19" s="30" t="n">
        <f aca="false">SUM(D19:F19)</f>
        <v>2952.13505791667</v>
      </c>
      <c r="H19" s="30" t="n">
        <f aca="false">G19*0.75/100</f>
        <v>22.141012934375</v>
      </c>
      <c r="I19" s="30" t="n">
        <f aca="false">G19*0.3/100</f>
        <v>8.85640517375</v>
      </c>
      <c r="J19" s="30" t="n">
        <f aca="false">IF(G19&lt;3170*(C19/100),G19*6.85/100,3170*(C19/100)*6.85/100)</f>
        <v>202.221251467292</v>
      </c>
      <c r="K19" s="30" t="n">
        <f aca="false">(G19*0.9825)*2.4/100</f>
        <v>69.611344665675</v>
      </c>
      <c r="L19" s="30" t="n">
        <f aca="false">(G19*0.9825)*5.1/100</f>
        <v>147.924107414559</v>
      </c>
      <c r="M19" s="30" t="n">
        <f aca="false">(G19*0.9825)*0.5/100</f>
        <v>14.5023634720156</v>
      </c>
      <c r="N19" s="30" t="n">
        <f aca="false">IF(G19&lt;(3170*(C19/100)),(G19*2.64/100),3170*(C19/100)*2.64/100)</f>
        <v>77.936365529</v>
      </c>
      <c r="O19" s="30" t="n">
        <f aca="false">IF((G19&gt;(3170*C19/100)),((G19-(3170*C19/100))*(6.58/100)),0)</f>
        <v>0</v>
      </c>
      <c r="P19" s="30" t="n">
        <f aca="false">IF(((G19-(H19+I19+J19+N19+O19))&gt;1426.13),((G19-(H19+I19+J19+N19+O19))*1/100),0)</f>
        <v>26.4098002281225</v>
      </c>
      <c r="Q19" s="31" t="n">
        <f aca="false">G19-SUM(H19:P19)</f>
        <v>2382.53240703188</v>
      </c>
    </row>
    <row r="20" customFormat="false" ht="14.25" hidden="false" customHeight="false" outlineLevel="0" collapsed="false">
      <c r="A20" s="28" t="s">
        <v>52</v>
      </c>
      <c r="B20" s="29" t="n">
        <v>658</v>
      </c>
      <c r="C20" s="29" t="n">
        <v>100</v>
      </c>
      <c r="D20" s="30" t="n">
        <f aca="false">($D$1*(B20/12)*C20)/100</f>
        <v>3046.73191666667</v>
      </c>
      <c r="E20" s="30" t="n">
        <f aca="false">IF(B20&gt;=313,D20,E17)*3/100</f>
        <v>91.4019575</v>
      </c>
      <c r="F20" s="30" t="n">
        <f aca="false">IF(B20&lt;315,1457.52*C20/100-D20,0)</f>
        <v>0</v>
      </c>
      <c r="G20" s="30" t="n">
        <f aca="false">SUM(D20:F20)</f>
        <v>3138.13387416667</v>
      </c>
      <c r="H20" s="30" t="n">
        <f aca="false">G20*0.75/100</f>
        <v>23.53600405625</v>
      </c>
      <c r="I20" s="30" t="n">
        <f aca="false">G20*0.3/100</f>
        <v>9.4144016225</v>
      </c>
      <c r="J20" s="30" t="n">
        <f aca="false">IF(G20&lt;3170*(C20/100),G20*6.85/100,3170*(C20/100)*6.85/100)</f>
        <v>214.962170380417</v>
      </c>
      <c r="K20" s="30" t="n">
        <f aca="false">(G20*0.9825)*2.4/100</f>
        <v>73.99719675285</v>
      </c>
      <c r="L20" s="30" t="n">
        <f aca="false">(G20*0.9825)*5.1/100</f>
        <v>157.244043099806</v>
      </c>
      <c r="M20" s="30" t="n">
        <f aca="false">(G20*0.9825)*0.5/100</f>
        <v>15.4160826568438</v>
      </c>
      <c r="N20" s="30" t="n">
        <f aca="false">IF(G20&lt;(3170*(C20/100)),(G20*2.64/100),3170*(C20/100)*2.64/100)</f>
        <v>82.846734278</v>
      </c>
      <c r="O20" s="30" t="n">
        <f aca="false">IF((G20&gt;(3170*C20/100)),((G20-(3170*C20/100))*(6.58/100)),0)</f>
        <v>0</v>
      </c>
      <c r="P20" s="30" t="n">
        <f aca="false">IF(((G20-(H20+I20+J20+N20+O20))&gt;1426.13),((G20-(H20+I20+J20+N20+O20))*1/100),0)</f>
        <v>28.073745638295</v>
      </c>
      <c r="Q20" s="31" t="n">
        <f aca="false">G20-SUM(H20:P20)</f>
        <v>2532.64349568171</v>
      </c>
    </row>
    <row r="21" customFormat="false" ht="14.25" hidden="false" customHeight="false" outlineLevel="0" collapsed="false">
      <c r="A21" s="28" t="s">
        <v>53</v>
      </c>
      <c r="B21" s="29" t="n">
        <v>686</v>
      </c>
      <c r="C21" s="29" t="n">
        <v>100</v>
      </c>
      <c r="D21" s="30" t="n">
        <f aca="false">($D$1*(B21/12)*C21)/100</f>
        <v>3176.38008333333</v>
      </c>
      <c r="E21" s="30" t="n">
        <f aca="false">IF(B21&gt;=313,D21,E18)*3/100</f>
        <v>95.2914025</v>
      </c>
      <c r="F21" s="30" t="n">
        <f aca="false">IF(B21&lt;315,1457.52*C21/100-D21,0)</f>
        <v>0</v>
      </c>
      <c r="G21" s="30" t="n">
        <f aca="false">SUM(D21:F21)</f>
        <v>3271.67148583333</v>
      </c>
      <c r="H21" s="30" t="n">
        <f aca="false">G21*0.75/100</f>
        <v>24.53753614375</v>
      </c>
      <c r="I21" s="30" t="n">
        <f aca="false">G21*0.3/100</f>
        <v>9.8150144575</v>
      </c>
      <c r="J21" s="30" t="n">
        <f aca="false">IF(G21&lt;3170*(C21/100),G21*6.85/100,3170*(C21/100)*6.85/100)</f>
        <v>217.145</v>
      </c>
      <c r="K21" s="30" t="n">
        <f aca="false">(G21*0.9825)*2.4/100</f>
        <v>77.14601363595</v>
      </c>
      <c r="L21" s="30" t="n">
        <f aca="false">(G21*0.9825)*5.1/100</f>
        <v>163.935278976394</v>
      </c>
      <c r="M21" s="30" t="n">
        <f aca="false">(G21*0.9825)*0.5/100</f>
        <v>16.0720861741563</v>
      </c>
      <c r="N21" s="30" t="n">
        <f aca="false">IF(G21&lt;(3170*(C21/100)),(G21*2.64/100),3170*(C21/100)*2.64/100)</f>
        <v>83.688</v>
      </c>
      <c r="O21" s="30" t="n">
        <f aca="false">IF((G21&gt;(3170*C21/100)),((G21-(3170*C21/100))*(6.58/100)),0)</f>
        <v>6.68998376783331</v>
      </c>
      <c r="P21" s="30" t="n">
        <f aca="false">IF(((G21-(H21+I21+J21+N21+O21))&gt;1426.13),((G21-(H21+I21+J21+N21+O21))*1/100),0)</f>
        <v>29.2979595146425</v>
      </c>
      <c r="Q21" s="31" t="n">
        <f aca="false">G21-SUM(H21:P21)</f>
        <v>2643.34461316311</v>
      </c>
    </row>
    <row r="22" customFormat="false" ht="14.25" hidden="false" customHeight="false" outlineLevel="0" collapsed="false">
      <c r="A22" s="28" t="s">
        <v>54</v>
      </c>
      <c r="B22" s="29" t="n">
        <v>713</v>
      </c>
      <c r="C22" s="29" t="n">
        <v>100</v>
      </c>
      <c r="D22" s="30" t="n">
        <f aca="false">($D$1*(B22/12)*C22)/100</f>
        <v>3301.39795833333</v>
      </c>
      <c r="E22" s="30" t="n">
        <f aca="false">IF(B22&gt;=313,D22,E19)*3/100</f>
        <v>99.04193875</v>
      </c>
      <c r="F22" s="30" t="n">
        <f aca="false">IF(B22&lt;315,1457.52*C22/100-D22,0)</f>
        <v>0</v>
      </c>
      <c r="G22" s="30" t="n">
        <f aca="false">SUM(D22:F22)</f>
        <v>3400.43989708333</v>
      </c>
      <c r="H22" s="30" t="n">
        <f aca="false">G22*0.75/100</f>
        <v>25.503299228125</v>
      </c>
      <c r="I22" s="30" t="n">
        <f aca="false">G22*0.3/100</f>
        <v>10.20131969125</v>
      </c>
      <c r="J22" s="30" t="n">
        <f aca="false">IF(G22&lt;3170*(C22/100),G22*6.85/100,3170*(C22/100)*6.85/100)</f>
        <v>217.145</v>
      </c>
      <c r="K22" s="30" t="n">
        <f aca="false">(G22*0.9825)*2.4/100</f>
        <v>80.182372773225</v>
      </c>
      <c r="L22" s="30" t="n">
        <f aca="false">(G22*0.9825)*5.1/100</f>
        <v>170.387542143103</v>
      </c>
      <c r="M22" s="30" t="n">
        <f aca="false">(G22*0.9825)*0.5/100</f>
        <v>16.7046609944219</v>
      </c>
      <c r="N22" s="30" t="n">
        <f aca="false">IF(G22&lt;(3170*(C22/100)),(G22*2.64/100),3170*(C22/100)*2.64/100)</f>
        <v>83.688</v>
      </c>
      <c r="O22" s="30" t="n">
        <f aca="false">IF((G22&gt;(3170*C22/100)),((G22-(3170*C22/100))*(6.58/100)),0)</f>
        <v>15.1629452280833</v>
      </c>
      <c r="P22" s="30" t="n">
        <f aca="false">IF(((G22-(H22+I22+J22+N22+O22))&gt;1426.13),((G22-(H22+I22+J22+N22+O22))*1/100),0)</f>
        <v>30.4873933293587</v>
      </c>
      <c r="Q22" s="31" t="n">
        <f aca="false">G22-SUM(H22:P22)</f>
        <v>2750.97736369577</v>
      </c>
    </row>
    <row r="23" customFormat="false" ht="14.25" hidden="false" customHeight="false" outlineLevel="0" collapsed="false">
      <c r="A23" s="28" t="s">
        <v>55</v>
      </c>
      <c r="B23" s="29" t="n">
        <v>696</v>
      </c>
      <c r="C23" s="29" t="n">
        <v>100</v>
      </c>
      <c r="D23" s="30" t="n">
        <f aca="false">($D$1*(B23/12)*C23)/100</f>
        <v>3222.683</v>
      </c>
      <c r="E23" s="30" t="n">
        <f aca="false">IF(B23&gt;=313,D23,E20)*3/100</f>
        <v>96.68049</v>
      </c>
      <c r="F23" s="30" t="n">
        <f aca="false">IF(B23&lt;315,1457.52*C23/100-D23,0)</f>
        <v>0</v>
      </c>
      <c r="G23" s="30" t="n">
        <f aca="false">SUM(D23:F23)</f>
        <v>3319.36349</v>
      </c>
      <c r="H23" s="30" t="n">
        <f aca="false">G23*0.75/100</f>
        <v>24.895226175</v>
      </c>
      <c r="I23" s="30" t="n">
        <f aca="false">G23*0.3/100</f>
        <v>9.95809047</v>
      </c>
      <c r="J23" s="30" t="n">
        <f aca="false">IF(G23&lt;3170*(C23/100),G23*6.85/100,3170*(C23/100)*6.85/100)</f>
        <v>217.145</v>
      </c>
      <c r="K23" s="30" t="n">
        <f aca="false">(G23*0.9825)*2.4/100</f>
        <v>78.2705910942</v>
      </c>
      <c r="L23" s="30" t="n">
        <f aca="false">(G23*0.9825)*5.1/100</f>
        <v>166.325006075175</v>
      </c>
      <c r="M23" s="30" t="n">
        <f aca="false">(G23*0.9825)*0.5/100</f>
        <v>16.306373144625</v>
      </c>
      <c r="N23" s="30" t="n">
        <f aca="false">IF(G23&lt;(3170*(C23/100)),(G23*2.64/100),3170*(C23/100)*2.64/100)</f>
        <v>83.688</v>
      </c>
      <c r="O23" s="30" t="n">
        <f aca="false">IF((G23&gt;(3170*C23/100)),((G23-(3170*C23/100))*(6.58/100)),0)</f>
        <v>9.82811764200001</v>
      </c>
      <c r="P23" s="30" t="n">
        <f aca="false">IF(((G23-(H23+I23+J23+N23+O23))&gt;1426.13),((G23-(H23+I23+J23+N23+O23))*1/100),0)</f>
        <v>29.73849055713</v>
      </c>
      <c r="Q23" s="31" t="n">
        <f aca="false">G23-SUM(H23:P23)</f>
        <v>2683.20859484187</v>
      </c>
    </row>
    <row r="24" customFormat="false" ht="14.25" hidden="false" customHeight="false" outlineLevel="0" collapsed="false">
      <c r="A24" s="28" t="s">
        <v>56</v>
      </c>
      <c r="B24" s="29" t="n">
        <v>729</v>
      </c>
      <c r="C24" s="29" t="n">
        <v>100</v>
      </c>
      <c r="D24" s="30" t="n">
        <f aca="false">($D$1*(B24/12)*C24)/100</f>
        <v>3375.482625</v>
      </c>
      <c r="E24" s="30" t="n">
        <f aca="false">IF(B24&gt;=313,D24,E21)*3/100</f>
        <v>101.26447875</v>
      </c>
      <c r="F24" s="30" t="n">
        <f aca="false">IF(B24&lt;315,1457.52*C24/100-D24,0)</f>
        <v>0</v>
      </c>
      <c r="G24" s="30" t="n">
        <f aca="false">SUM(D24:F24)</f>
        <v>3476.74710375</v>
      </c>
      <c r="H24" s="30" t="n">
        <f aca="false">G24*0.75/100</f>
        <v>26.075603278125</v>
      </c>
      <c r="I24" s="30" t="n">
        <f aca="false">G24*0.3/100</f>
        <v>10.43024131125</v>
      </c>
      <c r="J24" s="30" t="n">
        <f aca="false">IF(G24&lt;3170*(C24/100),G24*6.85/100,3170*(C24/100)*6.85/100)</f>
        <v>217.145</v>
      </c>
      <c r="K24" s="30" t="n">
        <f aca="false">(G24*0.9825)*2.4/100</f>
        <v>81.981696706425</v>
      </c>
      <c r="L24" s="30" t="n">
        <f aca="false">(G24*0.9825)*5.1/100</f>
        <v>174.211105501153</v>
      </c>
      <c r="M24" s="30" t="n">
        <f aca="false">(G24*0.9825)*0.5/100</f>
        <v>17.0795201471719</v>
      </c>
      <c r="N24" s="30" t="n">
        <f aca="false">IF(G24&lt;(3170*(C24/100)),(G24*2.64/100),3170*(C24/100)*2.64/100)</f>
        <v>83.688</v>
      </c>
      <c r="O24" s="30" t="n">
        <f aca="false">IF((G24&gt;(3170*C24/100)),((G24-(3170*C24/100))*(6.58/100)),0)</f>
        <v>20.18395942675</v>
      </c>
      <c r="P24" s="30" t="n">
        <f aca="false">IF(((G24-(H24+I24+J24+N24+O24))&gt;1426.13),((G24-(H24+I24+J24+N24+O24))*1/100),0)</f>
        <v>31.1922429973387</v>
      </c>
      <c r="Q24" s="31" t="n">
        <f aca="false">G24-SUM(H24:P24)</f>
        <v>2814.75973438179</v>
      </c>
    </row>
    <row r="25" customFormat="false" ht="14.25" hidden="false" customHeight="false" outlineLevel="0" collapsed="false">
      <c r="A25" s="28" t="s">
        <v>57</v>
      </c>
      <c r="B25" s="29" t="n">
        <v>760</v>
      </c>
      <c r="C25" s="29" t="n">
        <v>100</v>
      </c>
      <c r="D25" s="30" t="n">
        <f aca="false">($D$1*(B25/12)*C25)/100</f>
        <v>3519.02166666667</v>
      </c>
      <c r="E25" s="30" t="n">
        <f aca="false">IF(B25&gt;=313,D25,E22)*3/100</f>
        <v>105.57065</v>
      </c>
      <c r="F25" s="30" t="n">
        <f aca="false">IF(B25&lt;315,1457.52*C25/100-D25,0)</f>
        <v>0</v>
      </c>
      <c r="G25" s="30" t="n">
        <f aca="false">SUM(D25:F25)</f>
        <v>3624.59231666667</v>
      </c>
      <c r="H25" s="30" t="n">
        <f aca="false">G25*0.75/100</f>
        <v>27.184442375</v>
      </c>
      <c r="I25" s="30" t="n">
        <f aca="false">G25*0.3/100</f>
        <v>10.87377695</v>
      </c>
      <c r="J25" s="30" t="n">
        <f aca="false">IF(G25&lt;3170*(C25/100),G25*6.85/100,3170*(C25/100)*6.85/100)</f>
        <v>217.145</v>
      </c>
      <c r="K25" s="30" t="n">
        <f aca="false">(G25*0.9825)*2.4/100</f>
        <v>85.467886827</v>
      </c>
      <c r="L25" s="30" t="n">
        <f aca="false">(G25*0.9825)*5.1/100</f>
        <v>181.619259507375</v>
      </c>
      <c r="M25" s="30" t="n">
        <f aca="false">(G25*0.9825)*0.5/100</f>
        <v>17.805809755625</v>
      </c>
      <c r="N25" s="30" t="n">
        <f aca="false">IF(G25&lt;(3170*(C25/100)),(G25*2.64/100),3170*(C25/100)*2.64/100)</f>
        <v>83.688</v>
      </c>
      <c r="O25" s="30" t="n">
        <f aca="false">IF((G25&gt;(3170*C25/100)),((G25-(3170*C25/100))*(6.58/100)),0)</f>
        <v>29.9121744366666</v>
      </c>
      <c r="P25" s="30" t="n">
        <f aca="false">IF(((G25-(H25+I25+J25+N25+O25))&gt;1426.13),((G25-(H25+I25+J25+N25+O25))*1/100),0)</f>
        <v>32.55788922905</v>
      </c>
      <c r="Q25" s="31" t="n">
        <f aca="false">G25-SUM(H25:P25)</f>
        <v>2938.33807758595</v>
      </c>
    </row>
    <row r="26" customFormat="false" ht="14.25" hidden="false" customHeight="false" outlineLevel="0" collapsed="false">
      <c r="A26" s="28" t="s">
        <v>58</v>
      </c>
      <c r="B26" s="29" t="n">
        <v>783</v>
      </c>
      <c r="C26" s="29" t="n">
        <v>100</v>
      </c>
      <c r="D26" s="30" t="n">
        <f aca="false">($D$1*(B26/12)*C26)/100</f>
        <v>3625.518375</v>
      </c>
      <c r="E26" s="30" t="n">
        <f aca="false">IF(B26&gt;=313,D26,E23)*3/100</f>
        <v>108.76555125</v>
      </c>
      <c r="F26" s="30" t="n">
        <f aca="false">IF(B26&lt;315,1457.52*C26/100-D26,0)</f>
        <v>0</v>
      </c>
      <c r="G26" s="30" t="n">
        <f aca="false">SUM(D26:F26)</f>
        <v>3734.28392625</v>
      </c>
      <c r="H26" s="30" t="n">
        <f aca="false">G26*0.75/100</f>
        <v>28.007129446875</v>
      </c>
      <c r="I26" s="30" t="n">
        <f aca="false">G26*0.3/100</f>
        <v>11.20285177875</v>
      </c>
      <c r="J26" s="30" t="n">
        <f aca="false">IF(G26&lt;3170*(C26/100),G26*6.85/100,3170*(C26/100)*6.85/100)</f>
        <v>217.145</v>
      </c>
      <c r="K26" s="30" t="n">
        <f aca="false">(G26*0.9825)*2.4/100</f>
        <v>88.054414980975</v>
      </c>
      <c r="L26" s="30" t="n">
        <f aca="false">(G26*0.9825)*5.1/100</f>
        <v>187.115631834572</v>
      </c>
      <c r="M26" s="30" t="n">
        <f aca="false">(G26*0.9825)*0.5/100</f>
        <v>18.3446697877031</v>
      </c>
      <c r="N26" s="30" t="n">
        <f aca="false">IF(G26&lt;(3170*(C26/100)),(G26*2.64/100),3170*(C26/100)*2.64/100)</f>
        <v>83.688</v>
      </c>
      <c r="O26" s="30" t="n">
        <f aca="false">IF((G26&gt;(3170*C26/100)),((G26-(3170*C26/100))*(6.58/100)),0)</f>
        <v>37.12988234725</v>
      </c>
      <c r="P26" s="30" t="n">
        <f aca="false">IF(((G26-(H26+I26+J26+N26+O26))&gt;1426.13),((G26-(H26+I26+J26+N26+O26))*1/100),0)</f>
        <v>33.5711106267712</v>
      </c>
      <c r="Q26" s="31" t="n">
        <f aca="false">G26-SUM(H26:P26)</f>
        <v>3030.0252354471</v>
      </c>
    </row>
    <row r="27" customFormat="false" ht="14.25" hidden="false" customHeight="false" outlineLevel="0" collapsed="false">
      <c r="A27" s="28" t="s">
        <v>59</v>
      </c>
      <c r="B27" s="29" t="n">
        <v>555</v>
      </c>
      <c r="C27" s="29" t="n">
        <v>100</v>
      </c>
      <c r="D27" s="30" t="n">
        <f aca="false">($D$1*(B27/12)*C27)/100</f>
        <v>2569.811875</v>
      </c>
      <c r="E27" s="30" t="n">
        <f aca="false">IF(B27&gt;=313,D27,E24)*3/100</f>
        <v>77.09435625</v>
      </c>
      <c r="F27" s="30" t="n">
        <f aca="false">IF(B27&lt;315,1457.52*C27/100-D27,0)</f>
        <v>0</v>
      </c>
      <c r="G27" s="30" t="n">
        <f aca="false">SUM(D27:F27)</f>
        <v>2646.90623125</v>
      </c>
      <c r="H27" s="30" t="n">
        <f aca="false">G27*0.75/100</f>
        <v>19.851796734375</v>
      </c>
      <c r="I27" s="30" t="n">
        <f aca="false">G27*0.3/100</f>
        <v>7.94071869375</v>
      </c>
      <c r="J27" s="30" t="n">
        <f aca="false">IF(G27&lt;3170*(C27/100),G27*6.85/100,3170*(C27/100)*6.85/100)</f>
        <v>181.313076840625</v>
      </c>
      <c r="K27" s="30" t="n">
        <f aca="false">(G27*0.9825)*2.4/100</f>
        <v>62.414048932875</v>
      </c>
      <c r="L27" s="30" t="n">
        <f aca="false">(G27*0.9825)*5.1/100</f>
        <v>132.629853982359</v>
      </c>
      <c r="M27" s="30" t="n">
        <f aca="false">(G27*0.9825)*0.5/100</f>
        <v>13.0029268610156</v>
      </c>
      <c r="N27" s="30" t="n">
        <f aca="false">IF(G27&lt;(3170*(C27/100)),(G27*2.64/100),3170*(C27/100)*2.64/100)</f>
        <v>69.878324505</v>
      </c>
      <c r="O27" s="30" t="n">
        <f aca="false">IF((G27&gt;(3170*C27/100)),((G27-(3170*C27/100))*(6.58/100)),0)</f>
        <v>0</v>
      </c>
      <c r="P27" s="30" t="n">
        <f aca="false">IF(((G27-(H27+I27+J27+N27+O27))&gt;1426.13),((G27-(H27+I27+J27+N27+O27))*1/100),0)</f>
        <v>23.6792231447625</v>
      </c>
      <c r="Q27" s="31" t="n">
        <f aca="false">G27-SUM(H27:P27)</f>
        <v>2136.19626155524</v>
      </c>
    </row>
    <row r="28" customFormat="false" ht="14.25" hidden="false" customHeight="false" outlineLevel="0" collapsed="false">
      <c r="A28" s="28" t="s">
        <v>60</v>
      </c>
      <c r="B28" s="29" t="n">
        <v>582</v>
      </c>
      <c r="C28" s="29" t="n">
        <v>100</v>
      </c>
      <c r="D28" s="30" t="n">
        <f aca="false">($D$1*(B28/12)*C28)/100</f>
        <v>2694.82975</v>
      </c>
      <c r="E28" s="30" t="n">
        <f aca="false">IF(B28&gt;=313,D28,E25)*3/100</f>
        <v>80.8448925</v>
      </c>
      <c r="F28" s="30" t="n">
        <f aca="false">IF(B28&lt;315,1457.52*C28/100-D28,0)</f>
        <v>0</v>
      </c>
      <c r="G28" s="30" t="n">
        <f aca="false">SUM(D28:F28)</f>
        <v>2775.6746425</v>
      </c>
      <c r="H28" s="30" t="n">
        <f aca="false">G28*0.75/100</f>
        <v>20.81755981875</v>
      </c>
      <c r="I28" s="30" t="n">
        <f aca="false">G28*0.3/100</f>
        <v>8.3270239275</v>
      </c>
      <c r="J28" s="30" t="n">
        <f aca="false">IF(G28&lt;3170*(C28/100),G28*6.85/100,3170*(C28/100)*6.85/100)</f>
        <v>190.13371301125</v>
      </c>
      <c r="K28" s="30" t="n">
        <f aca="false">(G28*0.9825)*2.4/100</f>
        <v>65.45040807015</v>
      </c>
      <c r="L28" s="30" t="n">
        <f aca="false">(G28*0.9825)*5.1/100</f>
        <v>139.082117149069</v>
      </c>
      <c r="M28" s="30" t="n">
        <f aca="false">(G28*0.9825)*0.5/100</f>
        <v>13.6355016812812</v>
      </c>
      <c r="N28" s="30" t="n">
        <f aca="false">IF(G28&lt;(3170*(C28/100)),(G28*2.64/100),3170*(C28/100)*2.64/100)</f>
        <v>73.277810562</v>
      </c>
      <c r="O28" s="30" t="n">
        <f aca="false">IF((G28&gt;(3170*C28/100)),((G28-(3170*C28/100))*(6.58/100)),0)</f>
        <v>0</v>
      </c>
      <c r="P28" s="30" t="n">
        <f aca="false">IF(((G28-(H28+I28+J28+N28+O28))&gt;1426.13),((G28-(H28+I28+J28+N28+O28))*1/100),0)</f>
        <v>24.831185351805</v>
      </c>
      <c r="Q28" s="31" t="n">
        <f aca="false">G28-SUM(H28:P28)</f>
        <v>2240.11932292819</v>
      </c>
    </row>
    <row r="29" customFormat="false" ht="14.25" hidden="false" customHeight="false" outlineLevel="0" collapsed="false">
      <c r="A29" s="28" t="s">
        <v>61</v>
      </c>
      <c r="B29" s="29" t="n">
        <v>612</v>
      </c>
      <c r="C29" s="29" t="n">
        <v>100</v>
      </c>
      <c r="D29" s="30" t="n">
        <f aca="false">($D$1*(B29/12)*C29)/100</f>
        <v>2833.7385</v>
      </c>
      <c r="E29" s="30" t="n">
        <f aca="false">IF(B29&gt;=313,D29,E26)*3/100</f>
        <v>85.012155</v>
      </c>
      <c r="F29" s="30" t="n">
        <f aca="false">IF(B29&lt;315,1457.52*C29/100-D29,0)</f>
        <v>0</v>
      </c>
      <c r="G29" s="30" t="n">
        <f aca="false">SUM(D29:F29)</f>
        <v>2918.750655</v>
      </c>
      <c r="H29" s="30" t="n">
        <f aca="false">G29*0.75/100</f>
        <v>21.8906299125</v>
      </c>
      <c r="I29" s="30" t="n">
        <f aca="false">G29*0.3/100</f>
        <v>8.756251965</v>
      </c>
      <c r="J29" s="30" t="n">
        <f aca="false">IF(G29&lt;3170*(C29/100),G29*6.85/100,3170*(C29/100)*6.85/100)</f>
        <v>199.9344198675</v>
      </c>
      <c r="K29" s="30" t="n">
        <f aca="false">(G29*0.9825)*2.4/100</f>
        <v>68.8241404449</v>
      </c>
      <c r="L29" s="30" t="n">
        <f aca="false">(G29*0.9825)*5.1/100</f>
        <v>146.251298445413</v>
      </c>
      <c r="M29" s="30" t="n">
        <f aca="false">(G29*0.9825)*0.5/100</f>
        <v>14.3383625926875</v>
      </c>
      <c r="N29" s="30" t="n">
        <f aca="false">IF(G29&lt;(3170*(C29/100)),(G29*2.64/100),3170*(C29/100)*2.64/100)</f>
        <v>77.055017292</v>
      </c>
      <c r="O29" s="30" t="n">
        <f aca="false">IF((G29&gt;(3170*C29/100)),((G29-(3170*C29/100))*(6.58/100)),0)</f>
        <v>0</v>
      </c>
      <c r="P29" s="30" t="n">
        <f aca="false">IF(((G29-(H29+I29+J29+N29+O29))&gt;1426.13),((G29-(H29+I29+J29+N29+O29))*1/100),0)</f>
        <v>26.11114335963</v>
      </c>
      <c r="Q29" s="31" t="n">
        <f aca="false">G29-SUM(H29:P29)</f>
        <v>2355.58939112037</v>
      </c>
    </row>
    <row r="30" customFormat="false" ht="14.25" hidden="false" customHeight="false" outlineLevel="0" collapsed="false">
      <c r="A30" s="28" t="s">
        <v>62</v>
      </c>
      <c r="B30" s="29" t="n">
        <v>642</v>
      </c>
      <c r="C30" s="29" t="n">
        <v>100</v>
      </c>
      <c r="D30" s="30" t="n">
        <f aca="false">($D$1*(B30/12)*C30)/100</f>
        <v>2972.64725</v>
      </c>
      <c r="E30" s="30" t="n">
        <f aca="false">IF(B30&gt;=313,D30,E27)*3/100</f>
        <v>89.1794175</v>
      </c>
      <c r="F30" s="30" t="n">
        <f aca="false">IF(B30&lt;315,1457.52*C30/100-D30,0)</f>
        <v>0</v>
      </c>
      <c r="G30" s="30" t="n">
        <f aca="false">SUM(D30:F30)</f>
        <v>3061.8266675</v>
      </c>
      <c r="H30" s="30" t="n">
        <f aca="false">G30*0.75/100</f>
        <v>22.96370000625</v>
      </c>
      <c r="I30" s="30" t="n">
        <f aca="false">G30*0.3/100</f>
        <v>9.1854800025</v>
      </c>
      <c r="J30" s="30" t="n">
        <f aca="false">IF(G30&lt;3170*(C30/100),G30*6.85/100,3170*(C30/100)*6.85/100)</f>
        <v>209.73512672375</v>
      </c>
      <c r="K30" s="30" t="n">
        <f aca="false">(G30*0.9825)*2.4/100</f>
        <v>72.19787281965</v>
      </c>
      <c r="L30" s="30" t="n">
        <f aca="false">(G30*0.9825)*5.1/100</f>
        <v>153.420479741756</v>
      </c>
      <c r="M30" s="30" t="n">
        <f aca="false">(G30*0.9825)*0.5/100</f>
        <v>15.0412235040938</v>
      </c>
      <c r="N30" s="30" t="n">
        <f aca="false">IF(G30&lt;(3170*(C30/100)),(G30*2.64/100),3170*(C30/100)*2.64/100)</f>
        <v>80.832224022</v>
      </c>
      <c r="O30" s="30" t="n">
        <f aca="false">IF((G30&gt;(3170*C30/100)),((G30-(3170*C30/100))*(6.58/100)),0)</f>
        <v>0</v>
      </c>
      <c r="P30" s="30" t="n">
        <f aca="false">IF(((G30-(H30+I30+J30+N30+O30))&gt;1426.13),((G30-(H30+I30+J30+N30+O30))*1/100),0)</f>
        <v>27.391101367455</v>
      </c>
      <c r="Q30" s="31" t="n">
        <f aca="false">G30-SUM(H30:P30)</f>
        <v>2471.05945931255</v>
      </c>
    </row>
    <row r="31" customFormat="false" ht="14.25" hidden="false" customHeight="false" outlineLevel="0" collapsed="false">
      <c r="A31" s="28" t="s">
        <v>63</v>
      </c>
      <c r="B31" s="29" t="n">
        <v>673</v>
      </c>
      <c r="C31" s="29" t="n">
        <v>100</v>
      </c>
      <c r="D31" s="30" t="n">
        <f aca="false">($D$1*(B31/12)*C31)/100</f>
        <v>3116.18629166667</v>
      </c>
      <c r="E31" s="30" t="n">
        <f aca="false">IF(B31&gt;=313,D31,E28)*3/100</f>
        <v>93.48558875</v>
      </c>
      <c r="F31" s="30" t="n">
        <f aca="false">IF(B31&lt;315,1457.52*C31/100-D31,0)</f>
        <v>0</v>
      </c>
      <c r="G31" s="30" t="n">
        <f aca="false">SUM(D31:F31)</f>
        <v>3209.67188041667</v>
      </c>
      <c r="H31" s="30" t="n">
        <f aca="false">G31*0.75/100</f>
        <v>24.072539103125</v>
      </c>
      <c r="I31" s="30" t="n">
        <f aca="false">G31*0.3/100</f>
        <v>9.62901564125</v>
      </c>
      <c r="J31" s="30" t="n">
        <f aca="false">IF(G31&lt;3170*(C31/100),G31*6.85/100,3170*(C31/100)*6.85/100)</f>
        <v>217.145</v>
      </c>
      <c r="K31" s="30" t="n">
        <f aca="false">(G31*0.9825)*2.4/100</f>
        <v>75.684062940225</v>
      </c>
      <c r="L31" s="30" t="n">
        <f aca="false">(G31*0.9825)*5.1/100</f>
        <v>160.828633747978</v>
      </c>
      <c r="M31" s="30" t="n">
        <f aca="false">(G31*0.9825)*0.5/100</f>
        <v>15.7675131125469</v>
      </c>
      <c r="N31" s="30" t="n">
        <f aca="false">IF(G31&lt;(3170*(C31/100)),(G31*2.64/100),3170*(C31/100)*2.64/100)</f>
        <v>83.688</v>
      </c>
      <c r="O31" s="30" t="n">
        <f aca="false">IF((G31&gt;(3170*C31/100)),((G31-(3170*C31/100))*(6.58/100)),0)</f>
        <v>2.61040973141667</v>
      </c>
      <c r="P31" s="30" t="n">
        <f aca="false">IF(((G31-(H31+I31+J31+N31+O31))&gt;1426.13),((G31-(H31+I31+J31+N31+O31))*1/100),0)</f>
        <v>28.7252691594087</v>
      </c>
      <c r="Q31" s="31" t="n">
        <f aca="false">G31-SUM(H31:P31)</f>
        <v>2591.52143698072</v>
      </c>
    </row>
    <row r="32" customFormat="false" ht="14.25" hidden="false" customHeight="false" outlineLevel="0" collapsed="false">
      <c r="A32" s="28" t="s">
        <v>64</v>
      </c>
      <c r="B32" s="29" t="n">
        <v>370</v>
      </c>
      <c r="C32" s="29" t="n">
        <v>100</v>
      </c>
      <c r="D32" s="30" t="n">
        <f aca="false">($D$1*(B32/12)*C32)/100</f>
        <v>1713.20791666667</v>
      </c>
      <c r="E32" s="30" t="n">
        <f aca="false">IF(B32&gt;=313,D32,E29)*3/100</f>
        <v>51.3962375</v>
      </c>
      <c r="F32" s="30" t="n">
        <f aca="false">IF(B32&lt;315,1457.52*C32/100-D32,0)</f>
        <v>0</v>
      </c>
      <c r="G32" s="30" t="n">
        <f aca="false">SUM(D32:F32)</f>
        <v>1764.60415416667</v>
      </c>
      <c r="H32" s="30" t="n">
        <f aca="false">G32*0.75/100</f>
        <v>13.23453115625</v>
      </c>
      <c r="I32" s="30" t="n">
        <f aca="false">G32*0.3/100</f>
        <v>5.2938124625</v>
      </c>
      <c r="J32" s="30" t="n">
        <f aca="false">IF(G32&lt;3170*(C32/100),G32*6.85/100,3170*(C32/100)*6.85/100)</f>
        <v>120.875384560417</v>
      </c>
      <c r="K32" s="30" t="n">
        <f aca="false">(G32*0.9825)*2.4/100</f>
        <v>41.60936595525</v>
      </c>
      <c r="L32" s="30" t="n">
        <f aca="false">(G32*0.9825)*5.1/100</f>
        <v>88.4199026549062</v>
      </c>
      <c r="M32" s="30" t="n">
        <f aca="false">(G32*0.9825)*0.5/100</f>
        <v>8.66861790734375</v>
      </c>
      <c r="N32" s="30" t="n">
        <f aca="false">IF(G32&lt;(3170*(C32/100)),(G32*2.64/100),3170*(C32/100)*2.64/100)</f>
        <v>46.58554967</v>
      </c>
      <c r="O32" s="30" t="n">
        <f aca="false">IF((G32&gt;(3170*C32/100)),((G32-(3170*C32/100))*(6.58/100)),0)</f>
        <v>0</v>
      </c>
      <c r="P32" s="30" t="n">
        <f aca="false">IF(((G32-(H32+I32+J32+N32+O32))&gt;1426.13),((G32-(H32+I32+J32+N32+O32))*1/100),0)</f>
        <v>15.786148763175</v>
      </c>
      <c r="Q32" s="31" t="n">
        <f aca="false">G32-SUM(H32:P32)</f>
        <v>1424.13084103683</v>
      </c>
    </row>
    <row r="33" customFormat="false" ht="14.25" hidden="false" customHeight="false" outlineLevel="0" collapsed="false">
      <c r="A33" s="28" t="s">
        <v>65</v>
      </c>
      <c r="B33" s="29" t="n">
        <v>386</v>
      </c>
      <c r="C33" s="29" t="n">
        <v>100</v>
      </c>
      <c r="D33" s="30" t="n">
        <f aca="false">($D$1*(B33/12)*C33)/100</f>
        <v>1787.29258333333</v>
      </c>
      <c r="E33" s="30" t="n">
        <f aca="false">IF(B33&gt;=313,D33,E30)*3/100</f>
        <v>53.6187775</v>
      </c>
      <c r="F33" s="30" t="n">
        <f aca="false">IF(B33&lt;315,1457.52*C33/100-D33,0)</f>
        <v>0</v>
      </c>
      <c r="G33" s="30" t="n">
        <f aca="false">SUM(D33:F33)</f>
        <v>1840.91136083333</v>
      </c>
      <c r="H33" s="30" t="n">
        <f aca="false">G33*0.75/100</f>
        <v>13.80683520625</v>
      </c>
      <c r="I33" s="30" t="n">
        <f aca="false">G33*0.3/100</f>
        <v>5.5227340825</v>
      </c>
      <c r="J33" s="30" t="n">
        <f aca="false">IF(G33&lt;3170*(C33/100),G33*6.85/100,3170*(C33/100)*6.85/100)</f>
        <v>126.102428217083</v>
      </c>
      <c r="K33" s="30" t="n">
        <f aca="false">(G33*0.9825)*2.4/100</f>
        <v>43.40868988845</v>
      </c>
      <c r="L33" s="30" t="n">
        <f aca="false">(G33*0.9825)*5.1/100</f>
        <v>92.2434660129562</v>
      </c>
      <c r="M33" s="30" t="n">
        <f aca="false">(G33*0.9825)*0.5/100</f>
        <v>9.04347706009375</v>
      </c>
      <c r="N33" s="30" t="n">
        <f aca="false">IF(G33&lt;(3170*(C33/100)),(G33*2.64/100),3170*(C33/100)*2.64/100)</f>
        <v>48.600059926</v>
      </c>
      <c r="O33" s="30" t="n">
        <f aca="false">IF((G33&gt;(3170*C33/100)),((G33-(3170*C33/100))*(6.58/100)),0)</f>
        <v>0</v>
      </c>
      <c r="P33" s="30" t="n">
        <f aca="false">IF(((G33-(H33+I33+J33+N33+O33))&gt;1426.13),((G33-(H33+I33+J33+N33+O33))*1/100),0)</f>
        <v>16.468793034015</v>
      </c>
      <c r="Q33" s="31" t="n">
        <f aca="false">G33-SUM(H33:P33)</f>
        <v>1485.71487740598</v>
      </c>
    </row>
    <row r="34" customFormat="false" ht="14.25" hidden="false" customHeight="false" outlineLevel="0" collapsed="false">
      <c r="A34" s="28" t="s">
        <v>66</v>
      </c>
      <c r="B34" s="29" t="n">
        <v>405</v>
      </c>
      <c r="C34" s="29" t="n">
        <v>100</v>
      </c>
      <c r="D34" s="30" t="n">
        <f aca="false">($D$1*(B34/12)*C34)/100</f>
        <v>1875.268125</v>
      </c>
      <c r="E34" s="30" t="n">
        <f aca="false">IF(B34&gt;=313,D34,E31)*3/100</f>
        <v>56.25804375</v>
      </c>
      <c r="F34" s="30" t="n">
        <f aca="false">IF(B34&lt;315,1457.52*C34/100-D34,0)</f>
        <v>0</v>
      </c>
      <c r="G34" s="30" t="n">
        <f aca="false">SUM(D34:F34)</f>
        <v>1931.52616875</v>
      </c>
      <c r="H34" s="30" t="n">
        <f aca="false">G34*0.75/100</f>
        <v>14.486446265625</v>
      </c>
      <c r="I34" s="30" t="n">
        <f aca="false">G34*0.3/100</f>
        <v>5.79457850625</v>
      </c>
      <c r="J34" s="30" t="n">
        <f aca="false">IF(G34&lt;3170*(C34/100),G34*6.85/100,3170*(C34/100)*6.85/100)</f>
        <v>132.309542559375</v>
      </c>
      <c r="K34" s="30" t="n">
        <f aca="false">(G34*0.9825)*2.4/100</f>
        <v>45.545387059125</v>
      </c>
      <c r="L34" s="30" t="n">
        <f aca="false">(G34*0.9825)*5.1/100</f>
        <v>96.7839475006406</v>
      </c>
      <c r="M34" s="30" t="n">
        <f aca="false">(G34*0.9825)*0.5/100</f>
        <v>9.48862230398438</v>
      </c>
      <c r="N34" s="30" t="n">
        <f aca="false">IF(G34&lt;(3170*(C34/100)),(G34*2.64/100),3170*(C34/100)*2.64/100)</f>
        <v>50.992290855</v>
      </c>
      <c r="O34" s="30" t="n">
        <f aca="false">IF((G34&gt;(3170*C34/100)),((G34-(3170*C34/100))*(6.58/100)),0)</f>
        <v>0</v>
      </c>
      <c r="P34" s="30" t="n">
        <f aca="false">IF(((G34-(H34+I34+J34+N34+O34))&gt;1426.13),((G34-(H34+I34+J34+N34+O34))*1/100),0)</f>
        <v>17.2794331056375</v>
      </c>
      <c r="Q34" s="31" t="n">
        <f aca="false">G34-SUM(H34:P34)</f>
        <v>1558.84592059436</v>
      </c>
    </row>
    <row r="35" customFormat="false" ht="14.25" hidden="false" customHeight="false" outlineLevel="0" collapsed="false">
      <c r="A35" s="28" t="s">
        <v>67</v>
      </c>
      <c r="B35" s="29" t="n">
        <v>426</v>
      </c>
      <c r="C35" s="29" t="n">
        <v>100</v>
      </c>
      <c r="D35" s="30" t="n">
        <f aca="false">($D$1*(B35/12)*C35)/100</f>
        <v>1972.50425</v>
      </c>
      <c r="E35" s="30" t="n">
        <f aca="false">IF(B35&gt;=313,D35,E32)*3/100</f>
        <v>59.1751275</v>
      </c>
      <c r="F35" s="30" t="n">
        <f aca="false">IF(B35&lt;315,1457.52*C35/100-D35,0)</f>
        <v>0</v>
      </c>
      <c r="G35" s="30" t="n">
        <f aca="false">SUM(D35:F35)</f>
        <v>2031.6793775</v>
      </c>
      <c r="H35" s="30" t="n">
        <f aca="false">G35*0.75/100</f>
        <v>15.23759533125</v>
      </c>
      <c r="I35" s="30" t="n">
        <f aca="false">G35*0.3/100</f>
        <v>6.0950381325</v>
      </c>
      <c r="J35" s="30" t="n">
        <f aca="false">IF(G35&lt;3170*(C35/100),G35*6.85/100,3170*(C35/100)*6.85/100)</f>
        <v>139.17003735875</v>
      </c>
      <c r="K35" s="30" t="n">
        <f aca="false">(G35*0.9825)*2.4/100</f>
        <v>47.90699972145</v>
      </c>
      <c r="L35" s="30" t="n">
        <f aca="false">(G35*0.9825)*5.1/100</f>
        <v>101.802374408081</v>
      </c>
      <c r="M35" s="30" t="n">
        <f aca="false">(G35*0.9825)*0.5/100</f>
        <v>9.98062494196875</v>
      </c>
      <c r="N35" s="30" t="n">
        <f aca="false">IF(G35&lt;(3170*(C35/100)),(G35*2.64/100),3170*(C35/100)*2.64/100)</f>
        <v>53.636335566</v>
      </c>
      <c r="O35" s="30" t="n">
        <f aca="false">IF((G35&gt;(3170*C35/100)),((G35-(3170*C35/100))*(6.58/100)),0)</f>
        <v>0</v>
      </c>
      <c r="P35" s="30" t="n">
        <f aca="false">IF(((G35-(H35+I35+J35+N35+O35))&gt;1426.13),((G35-(H35+I35+J35+N35+O35))*1/100),0)</f>
        <v>18.175403711115</v>
      </c>
      <c r="Q35" s="31" t="n">
        <f aca="false">G35-SUM(H35:P35)</f>
        <v>1639.67496832889</v>
      </c>
    </row>
    <row r="36" customFormat="false" ht="14.25" hidden="false" customHeight="false" outlineLevel="0" collapsed="false">
      <c r="A36" s="28" t="s">
        <v>68</v>
      </c>
      <c r="B36" s="29" t="n">
        <v>448</v>
      </c>
      <c r="C36" s="29" t="n">
        <v>100</v>
      </c>
      <c r="D36" s="30" t="n">
        <f aca="false">($D$1*(B36/12)*C36)/100</f>
        <v>2074.37066666667</v>
      </c>
      <c r="E36" s="30" t="n">
        <f aca="false">IF(B36&gt;=313,D36,E33)*3/100</f>
        <v>62.23112</v>
      </c>
      <c r="F36" s="30" t="n">
        <f aca="false">IF(B36&lt;315,1457.52*C36/100-D36,0)</f>
        <v>0</v>
      </c>
      <c r="G36" s="30" t="n">
        <f aca="false">SUM(D36:F36)</f>
        <v>2136.60178666667</v>
      </c>
      <c r="H36" s="30" t="n">
        <f aca="false">G36*0.75/100</f>
        <v>16.0245134</v>
      </c>
      <c r="I36" s="30" t="n">
        <f aca="false">G36*0.3/100</f>
        <v>6.40980536</v>
      </c>
      <c r="J36" s="30" t="n">
        <f aca="false">IF(G36&lt;3170*(C36/100),G36*6.85/100,3170*(C36/100)*6.85/100)</f>
        <v>146.357222386667</v>
      </c>
      <c r="K36" s="30" t="n">
        <f aca="false">(G36*0.9825)*2.4/100</f>
        <v>50.3810701296</v>
      </c>
      <c r="L36" s="30" t="n">
        <f aca="false">(G36*0.9825)*5.1/100</f>
        <v>107.0597740254</v>
      </c>
      <c r="M36" s="30" t="n">
        <f aca="false">(G36*0.9825)*0.5/100</f>
        <v>10.496056277</v>
      </c>
      <c r="N36" s="30" t="n">
        <f aca="false">IF(G36&lt;(3170*(C36/100)),(G36*2.64/100),3170*(C36/100)*2.64/100)</f>
        <v>56.406287168</v>
      </c>
      <c r="O36" s="30" t="n">
        <f aca="false">IF((G36&gt;(3170*C36/100)),((G36-(3170*C36/100))*(6.58/100)),0)</f>
        <v>0</v>
      </c>
      <c r="P36" s="30" t="n">
        <f aca="false">IF(((G36-(H36+I36+J36+N36+O36))&gt;1426.13),((G36-(H36+I36+J36+N36+O36))*1/100),0)</f>
        <v>19.11403958352</v>
      </c>
      <c r="Q36" s="31" t="n">
        <f aca="false">G36-SUM(H36:P36)</f>
        <v>1724.35301833648</v>
      </c>
    </row>
    <row r="37" customFormat="false" ht="14.25" hidden="false" customHeight="false" outlineLevel="0" collapsed="false">
      <c r="A37" s="28" t="s">
        <v>69</v>
      </c>
      <c r="B37" s="29" t="n">
        <v>467</v>
      </c>
      <c r="C37" s="29" t="n">
        <v>100</v>
      </c>
      <c r="D37" s="30" t="n">
        <f aca="false">($D$1*(B37/12)*C37)/100</f>
        <v>2162.34620833333</v>
      </c>
      <c r="E37" s="30" t="n">
        <f aca="false">IF(B37&gt;=313,D37,E34)*3/100</f>
        <v>64.87038625</v>
      </c>
      <c r="F37" s="30" t="n">
        <f aca="false">IF(B37&lt;315,1457.52*C37/100-D37,0)</f>
        <v>0</v>
      </c>
      <c r="G37" s="30" t="n">
        <f aca="false">SUM(D37:F37)</f>
        <v>2227.21659458333</v>
      </c>
      <c r="H37" s="30" t="n">
        <f aca="false">G37*0.75/100</f>
        <v>16.704124459375</v>
      </c>
      <c r="I37" s="30" t="n">
        <f aca="false">G37*0.3/100</f>
        <v>6.68164978375</v>
      </c>
      <c r="J37" s="30" t="n">
        <f aca="false">IF(G37&lt;3170*(C37/100),G37*6.85/100,3170*(C37/100)*6.85/100)</f>
        <v>152.564336728958</v>
      </c>
      <c r="K37" s="30" t="n">
        <f aca="false">(G37*0.9825)*2.4/100</f>
        <v>52.517767300275</v>
      </c>
      <c r="L37" s="30" t="n">
        <f aca="false">(G37*0.9825)*5.1/100</f>
        <v>111.600255513084</v>
      </c>
      <c r="M37" s="30" t="n">
        <f aca="false">(G37*0.9825)*0.5/100</f>
        <v>10.9412015208906</v>
      </c>
      <c r="N37" s="30" t="n">
        <f aca="false">IF(G37&lt;(3170*(C37/100)),(G37*2.64/100),3170*(C37/100)*2.64/100)</f>
        <v>58.798518097</v>
      </c>
      <c r="O37" s="30" t="n">
        <f aca="false">IF((G37&gt;(3170*C37/100)),((G37-(3170*C37/100))*(6.58/100)),0)</f>
        <v>0</v>
      </c>
      <c r="P37" s="30" t="n">
        <f aca="false">IF(((G37-(H37+I37+J37+N37+O37))&gt;1426.13),((G37-(H37+I37+J37+N37+O37))*1/100),0)</f>
        <v>19.9246796551425</v>
      </c>
      <c r="Q37" s="31" t="n">
        <f aca="false">G37-SUM(H37:P37)</f>
        <v>1797.48406152486</v>
      </c>
    </row>
    <row r="38" customFormat="false" ht="14.25" hidden="false" customHeight="false" outlineLevel="0" collapsed="false">
      <c r="A38" s="28" t="s">
        <v>70</v>
      </c>
      <c r="B38" s="29" t="n">
        <v>492</v>
      </c>
      <c r="C38" s="29" t="n">
        <v>100</v>
      </c>
      <c r="D38" s="30" t="n">
        <f aca="false">($D$1*(B38/12)*C38)/100</f>
        <v>2278.1035</v>
      </c>
      <c r="E38" s="30" t="n">
        <f aca="false">IF(B38&gt;=313,D38,E35)*3/100</f>
        <v>68.343105</v>
      </c>
      <c r="F38" s="30" t="n">
        <f aca="false">IF(B38&lt;315,1457.52*C38/100-D38,0)</f>
        <v>0</v>
      </c>
      <c r="G38" s="30" t="n">
        <f aca="false">SUM(D38:F38)</f>
        <v>2346.446605</v>
      </c>
      <c r="H38" s="30" t="n">
        <f aca="false">G38*0.75/100</f>
        <v>17.5983495375</v>
      </c>
      <c r="I38" s="30" t="n">
        <f aca="false">G38*0.3/100</f>
        <v>7.039339815</v>
      </c>
      <c r="J38" s="30" t="n">
        <f aca="false">IF(G38&lt;3170*(C38/100),G38*6.85/100,3170*(C38/100)*6.85/100)</f>
        <v>160.7315924425</v>
      </c>
      <c r="K38" s="30" t="n">
        <f aca="false">(G38*0.9825)*2.4/100</f>
        <v>55.3292109459</v>
      </c>
      <c r="L38" s="30" t="n">
        <f aca="false">(G38*0.9825)*5.1/100</f>
        <v>117.574573260037</v>
      </c>
      <c r="M38" s="30" t="n">
        <f aca="false">(G38*0.9825)*0.5/100</f>
        <v>11.5269189470625</v>
      </c>
      <c r="N38" s="30" t="n">
        <f aca="false">IF(G38&lt;(3170*(C38/100)),(G38*2.64/100),3170*(C38/100)*2.64/100)</f>
        <v>61.946190372</v>
      </c>
      <c r="O38" s="30" t="n">
        <f aca="false">IF((G38&gt;(3170*C38/100)),((G38-(3170*C38/100))*(6.58/100)),0)</f>
        <v>0</v>
      </c>
      <c r="P38" s="30" t="n">
        <f aca="false">IF(((G38-(H38+I38+J38+N38+O38))&gt;1426.13),((G38-(H38+I38+J38+N38+O38))*1/100),0)</f>
        <v>20.99131132833</v>
      </c>
      <c r="Q38" s="31" t="n">
        <f aca="false">G38-SUM(H38:P38)</f>
        <v>1893.70911835167</v>
      </c>
    </row>
    <row r="39" customFormat="false" ht="14.25" hidden="false" customHeight="false" outlineLevel="0" collapsed="false">
      <c r="A39" s="28" t="s">
        <v>71</v>
      </c>
      <c r="B39" s="29" t="n">
        <v>510</v>
      </c>
      <c r="C39" s="29" t="n">
        <v>100</v>
      </c>
      <c r="D39" s="30" t="n">
        <f aca="false">($D$1*(B39/12)*C39)/100</f>
        <v>2361.44875</v>
      </c>
      <c r="E39" s="30" t="n">
        <f aca="false">IF(B39&gt;=313,D39,E36)*3/100</f>
        <v>70.8434625</v>
      </c>
      <c r="F39" s="30" t="n">
        <f aca="false">IF(B39&lt;315,1457.52*C39/100-D39,0)</f>
        <v>0</v>
      </c>
      <c r="G39" s="30" t="n">
        <f aca="false">SUM(D39:F39)</f>
        <v>2432.2922125</v>
      </c>
      <c r="H39" s="30" t="n">
        <f aca="false">G39*0.75/100</f>
        <v>18.24219159375</v>
      </c>
      <c r="I39" s="30" t="n">
        <f aca="false">G39*0.3/100</f>
        <v>7.2968766375</v>
      </c>
      <c r="J39" s="30" t="n">
        <f aca="false">IF(G39&lt;3170*(C39/100),G39*6.85/100,3170*(C39/100)*6.85/100)</f>
        <v>166.61201655625</v>
      </c>
      <c r="K39" s="30" t="n">
        <f aca="false">(G39*0.9825)*2.4/100</f>
        <v>57.35345037075</v>
      </c>
      <c r="L39" s="30" t="n">
        <f aca="false">(G39*0.9825)*5.1/100</f>
        <v>121.876082037844</v>
      </c>
      <c r="M39" s="30" t="n">
        <f aca="false">(G39*0.9825)*0.5/100</f>
        <v>11.9486354939062</v>
      </c>
      <c r="N39" s="30" t="n">
        <f aca="false">IF(G39&lt;(3170*(C39/100)),(G39*2.64/100),3170*(C39/100)*2.64/100)</f>
        <v>64.21251441</v>
      </c>
      <c r="O39" s="30" t="n">
        <f aca="false">IF((G39&gt;(3170*C39/100)),((G39-(3170*C39/100))*(6.58/100)),0)</f>
        <v>0</v>
      </c>
      <c r="P39" s="30" t="n">
        <f aca="false">IF(((G39-(H39+I39+J39+N39+O39))&gt;1426.13),((G39-(H39+I39+J39+N39+O39))*1/100),0)</f>
        <v>21.759286133025</v>
      </c>
      <c r="Q39" s="31" t="n">
        <f aca="false">G39-SUM(H39:P39)</f>
        <v>1962.99115926698</v>
      </c>
    </row>
    <row r="40" customFormat="false" ht="14.25" hidden="false" customHeight="false" outlineLevel="0" collapsed="false">
      <c r="A40" s="28" t="s">
        <v>72</v>
      </c>
      <c r="B40" s="29" t="n">
        <v>536</v>
      </c>
      <c r="C40" s="29" t="n">
        <v>100</v>
      </c>
      <c r="D40" s="30" t="n">
        <f aca="false">($D$1*(B40/12)*C40)/100</f>
        <v>2481.83633333333</v>
      </c>
      <c r="E40" s="30" t="n">
        <f aca="false">IF(B40&gt;=313,D40,E37)*3/100</f>
        <v>74.45509</v>
      </c>
      <c r="F40" s="30" t="n">
        <f aca="false">IF(B40&lt;315,1457.52*C40/100-D40,0)</f>
        <v>0</v>
      </c>
      <c r="G40" s="30" t="n">
        <f aca="false">SUM(D40:F40)</f>
        <v>2556.29142333333</v>
      </c>
      <c r="H40" s="30" t="n">
        <f aca="false">G40*0.75/100</f>
        <v>19.172185675</v>
      </c>
      <c r="I40" s="30" t="n">
        <f aca="false">G40*0.3/100</f>
        <v>7.66887427</v>
      </c>
      <c r="J40" s="30" t="n">
        <f aca="false">IF(G40&lt;3170*(C40/100),G40*6.85/100,3170*(C40/100)*6.85/100)</f>
        <v>175.105962498333</v>
      </c>
      <c r="K40" s="30" t="n">
        <f aca="false">(G40*0.9825)*2.4/100</f>
        <v>60.2773517622</v>
      </c>
      <c r="L40" s="30" t="n">
        <f aca="false">(G40*0.9825)*5.1/100</f>
        <v>128.089372494675</v>
      </c>
      <c r="M40" s="30" t="n">
        <f aca="false">(G40*0.9825)*0.5/100</f>
        <v>12.557781617125</v>
      </c>
      <c r="N40" s="30" t="n">
        <f aca="false">IF(G40&lt;(3170*(C40/100)),(G40*2.64/100),3170*(C40/100)*2.64/100)</f>
        <v>67.486093576</v>
      </c>
      <c r="O40" s="30" t="n">
        <f aca="false">IF((G40&gt;(3170*C40/100)),((G40-(3170*C40/100))*(6.58/100)),0)</f>
        <v>0</v>
      </c>
      <c r="P40" s="30" t="n">
        <f aca="false">IF(((G40-(H40+I40+J40+N40+O40))&gt;1426.13),((G40-(H40+I40+J40+N40+O40))*1/100),0)</f>
        <v>22.86858307314</v>
      </c>
      <c r="Q40" s="31" t="n">
        <f aca="false">G40-SUM(H40:P40)</f>
        <v>2063.06521836686</v>
      </c>
    </row>
    <row r="41" customFormat="false" ht="14.25" hidden="false" customHeight="false" outlineLevel="0" collapsed="false">
      <c r="A41" s="28" t="s">
        <v>73</v>
      </c>
      <c r="B41" s="29" t="n">
        <v>561</v>
      </c>
      <c r="C41" s="29" t="n">
        <v>100</v>
      </c>
      <c r="D41" s="30" t="n">
        <f aca="false">($D$1*(B41/12)*C41)/100</f>
        <v>2597.593625</v>
      </c>
      <c r="E41" s="30" t="n">
        <f aca="false">IF(B41&gt;=313,D41,E38)*3/100</f>
        <v>77.92780875</v>
      </c>
      <c r="F41" s="30" t="n">
        <f aca="false">IF(B41&lt;315,1457.52*C41/100-D41,0)</f>
        <v>0</v>
      </c>
      <c r="G41" s="30" t="n">
        <f aca="false">SUM(D41:F41)</f>
        <v>2675.52143375</v>
      </c>
      <c r="H41" s="30" t="n">
        <f aca="false">G41*0.75/100</f>
        <v>20.066410753125</v>
      </c>
      <c r="I41" s="30" t="n">
        <f aca="false">G41*0.3/100</f>
        <v>8.02656430125</v>
      </c>
      <c r="J41" s="30" t="n">
        <f aca="false">IF(G41&lt;3170*(C41/100),G41*6.85/100,3170*(C41/100)*6.85/100)</f>
        <v>183.273218211875</v>
      </c>
      <c r="K41" s="30" t="n">
        <f aca="false">(G41*0.9825)*2.4/100</f>
        <v>63.088795407825</v>
      </c>
      <c r="L41" s="30" t="n">
        <f aca="false">(G41*0.9825)*5.1/100</f>
        <v>134.063690241628</v>
      </c>
      <c r="M41" s="30" t="n">
        <f aca="false">(G41*0.9825)*0.5/100</f>
        <v>13.1434990432969</v>
      </c>
      <c r="N41" s="30" t="n">
        <f aca="false">IF(G41&lt;(3170*(C41/100)),(G41*2.64/100),3170*(C41/100)*2.64/100)</f>
        <v>70.633765851</v>
      </c>
      <c r="O41" s="30" t="n">
        <f aca="false">IF((G41&gt;(3170*C41/100)),((G41-(3170*C41/100))*(6.58/100)),0)</f>
        <v>0</v>
      </c>
      <c r="P41" s="30" t="n">
        <f aca="false">IF(((G41-(H41+I41+J41+N41+O41))&gt;1426.13),((G41-(H41+I41+J41+N41+O41))*1/100),0)</f>
        <v>23.9352147463275</v>
      </c>
      <c r="Q41" s="31" t="n">
        <f aca="false">G41-SUM(H41:P41)</f>
        <v>2159.29027519367</v>
      </c>
    </row>
    <row r="42" customFormat="false" ht="14.25" hidden="false" customHeight="false" outlineLevel="0" collapsed="false">
      <c r="A42" s="28" t="s">
        <v>74</v>
      </c>
      <c r="B42" s="29" t="n">
        <v>574</v>
      </c>
      <c r="C42" s="29" t="n">
        <v>100</v>
      </c>
      <c r="D42" s="30" t="n">
        <f aca="false">($D$1*(B42/12)*C42)/100</f>
        <v>2657.78741666667</v>
      </c>
      <c r="E42" s="30" t="n">
        <f aca="false">IF(B42&gt;=313,D42,E39)*3/100</f>
        <v>79.7336225</v>
      </c>
      <c r="F42" s="30" t="n">
        <f aca="false">IF(B42&lt;315,1457.52*C42/100-D42,0)</f>
        <v>0</v>
      </c>
      <c r="G42" s="30" t="n">
        <f aca="false">SUM(D42:F42)</f>
        <v>2737.52103916667</v>
      </c>
      <c r="H42" s="30" t="n">
        <f aca="false">G42*0.75/100</f>
        <v>20.53140779375</v>
      </c>
      <c r="I42" s="30" t="n">
        <f aca="false">G42*0.3/100</f>
        <v>8.2125631175</v>
      </c>
      <c r="J42" s="30" t="n">
        <f aca="false">IF(G42&lt;3170*(C42/100),G42*6.85/100,3170*(C42/100)*6.85/100)</f>
        <v>187.520191182917</v>
      </c>
      <c r="K42" s="30" t="n">
        <f aca="false">(G42*0.9825)*2.4/100</f>
        <v>64.55074610355</v>
      </c>
      <c r="L42" s="30" t="n">
        <f aca="false">(G42*0.9825)*5.1/100</f>
        <v>137.170335470044</v>
      </c>
      <c r="M42" s="30" t="n">
        <f aca="false">(G42*0.9825)*0.5/100</f>
        <v>13.4480721049063</v>
      </c>
      <c r="N42" s="30" t="n">
        <f aca="false">IF(G42&lt;(3170*(C42/100)),(G42*2.64/100),3170*(C42/100)*2.64/100)</f>
        <v>72.270555434</v>
      </c>
      <c r="O42" s="30" t="n">
        <f aca="false">IF((G42&gt;(3170*C42/100)),((G42-(3170*C42/100))*(6.58/100)),0)</f>
        <v>0</v>
      </c>
      <c r="P42" s="30" t="n">
        <f aca="false">IF(((G42-(H42+I42+J42+N42+O42))&gt;1426.13),((G42-(H42+I42+J42+N42+O42))*1/100),0)</f>
        <v>24.489863216385</v>
      </c>
      <c r="Q42" s="31" t="n">
        <f aca="false">G42-SUM(H42:P42)</f>
        <v>2209.32730474362</v>
      </c>
    </row>
    <row r="43" customFormat="false" ht="14.25" hidden="false" customHeight="false" outlineLevel="0" collapsed="false">
      <c r="A43" s="28" t="s">
        <v>75</v>
      </c>
      <c r="B43" s="29" t="n">
        <v>597</v>
      </c>
      <c r="C43" s="29" t="n">
        <v>100</v>
      </c>
      <c r="D43" s="30" t="n">
        <f aca="false">($D$1*(B43/12)*C43)/100</f>
        <v>2764.284125</v>
      </c>
      <c r="E43" s="30" t="n">
        <f aca="false">IF(B43&gt;=313,D43,E40)*3/100</f>
        <v>82.92852375</v>
      </c>
      <c r="F43" s="30" t="n">
        <f aca="false">IF(B43&lt;315,1457.52*C43/100-D43,0)</f>
        <v>0</v>
      </c>
      <c r="G43" s="30" t="n">
        <f aca="false">SUM(D43:F43)</f>
        <v>2847.21264875</v>
      </c>
      <c r="H43" s="30" t="n">
        <f aca="false">G43*0.75/100</f>
        <v>21.354094865625</v>
      </c>
      <c r="I43" s="30" t="n">
        <f aca="false">G43*0.3/100</f>
        <v>8.54163794625</v>
      </c>
      <c r="J43" s="30" t="n">
        <f aca="false">IF(G43&lt;3170*(C43/100),G43*6.85/100,3170*(C43/100)*6.85/100)</f>
        <v>195.034066439375</v>
      </c>
      <c r="K43" s="30" t="n">
        <f aca="false">(G43*0.9825)*2.4/100</f>
        <v>67.137274257525</v>
      </c>
      <c r="L43" s="30" t="n">
        <f aca="false">(G43*0.9825)*5.1/100</f>
        <v>142.666707797241</v>
      </c>
      <c r="M43" s="30" t="n">
        <f aca="false">(G43*0.9825)*0.5/100</f>
        <v>13.9869321369844</v>
      </c>
      <c r="N43" s="30" t="n">
        <f aca="false">IF(G43&lt;(3170*(C43/100)),(G43*2.64/100),3170*(C43/100)*2.64/100)</f>
        <v>75.166413927</v>
      </c>
      <c r="O43" s="30" t="n">
        <f aca="false">IF((G43&gt;(3170*C43/100)),((G43-(3170*C43/100))*(6.58/100)),0)</f>
        <v>0</v>
      </c>
      <c r="P43" s="30" t="n">
        <f aca="false">IF(((G43-(H43+I43+J43+N43+O43))&gt;1426.13),((G43-(H43+I43+J43+N43+O43))*1/100),0)</f>
        <v>25.4711643557175</v>
      </c>
      <c r="Q43" s="31" t="n">
        <f aca="false">G43-SUM(H43:P43)</f>
        <v>2297.85435702428</v>
      </c>
    </row>
    <row r="44" customFormat="false" ht="14.25" hidden="false" customHeight="false" outlineLevel="0" collapsed="false">
      <c r="A44" s="28" t="s">
        <v>76</v>
      </c>
      <c r="B44" s="29" t="n">
        <v>619</v>
      </c>
      <c r="C44" s="29" t="n">
        <v>100</v>
      </c>
      <c r="D44" s="30" t="n">
        <f aca="false">($D$1*(B44/12)*C44)/100</f>
        <v>2866.15054166667</v>
      </c>
      <c r="E44" s="30" t="n">
        <f aca="false">IF(B44&gt;=313,D44,E41)*3/100</f>
        <v>85.98451625</v>
      </c>
      <c r="F44" s="30" t="n">
        <f aca="false">IF(B44&lt;315,1457.52*C44/100-D44,0)</f>
        <v>0</v>
      </c>
      <c r="G44" s="30" t="n">
        <f aca="false">SUM(D44:F44)</f>
        <v>2952.13505791667</v>
      </c>
      <c r="H44" s="30" t="n">
        <f aca="false">G44*0.75/100</f>
        <v>22.141012934375</v>
      </c>
      <c r="I44" s="30" t="n">
        <f aca="false">G44*0.3/100</f>
        <v>8.85640517375</v>
      </c>
      <c r="J44" s="30" t="n">
        <f aca="false">IF(G44&lt;3170*(C44/100),G44*6.85/100,3170*(C44/100)*6.85/100)</f>
        <v>202.221251467292</v>
      </c>
      <c r="K44" s="30" t="n">
        <f aca="false">(G44*0.9825)*2.4/100</f>
        <v>69.611344665675</v>
      </c>
      <c r="L44" s="30" t="n">
        <f aca="false">(G44*0.9825)*5.1/100</f>
        <v>147.924107414559</v>
      </c>
      <c r="M44" s="30" t="n">
        <f aca="false">(G44*0.9825)*0.5/100</f>
        <v>14.5023634720156</v>
      </c>
      <c r="N44" s="30" t="n">
        <f aca="false">IF(G44&lt;(3170*(C44/100)),(G44*2.64/100),3170*(C44/100)*2.64/100)</f>
        <v>77.936365529</v>
      </c>
      <c r="O44" s="30" t="n">
        <f aca="false">IF((G44&gt;(3170*C44/100)),((G44-(3170*C44/100))*(6.58/100)),0)</f>
        <v>0</v>
      </c>
      <c r="P44" s="30" t="n">
        <f aca="false">IF(((G44-(H44+I44+J44+N44+O44))&gt;1426.13),((G44-(H44+I44+J44+N44+O44))*1/100),0)</f>
        <v>26.4098002281225</v>
      </c>
      <c r="Q44" s="31" t="n">
        <f aca="false">G44-SUM(H44:P44)</f>
        <v>2382.53240703188</v>
      </c>
    </row>
    <row r="45" customFormat="false" ht="14.25" hidden="false" customHeight="false" outlineLevel="0" collapsed="false">
      <c r="A45" s="28" t="s">
        <v>77</v>
      </c>
      <c r="B45" s="29" t="n">
        <v>339</v>
      </c>
      <c r="C45" s="29" t="n">
        <v>100</v>
      </c>
      <c r="D45" s="30" t="n">
        <f aca="false">($D$1*(B45/12)*C45)/100</f>
        <v>1569.668875</v>
      </c>
      <c r="E45" s="30" t="n">
        <f aca="false">IF(B45&gt;=313,D45,E42)*3/100</f>
        <v>47.09006625</v>
      </c>
      <c r="F45" s="30" t="n">
        <f aca="false">IF(B45&lt;315,1457.52*C45/100-D45,0)</f>
        <v>0</v>
      </c>
      <c r="G45" s="30" t="n">
        <f aca="false">SUM(D45:F45)</f>
        <v>1616.75894125</v>
      </c>
      <c r="H45" s="30" t="n">
        <f aca="false">G45*0.75/100</f>
        <v>12.125692059375</v>
      </c>
      <c r="I45" s="30" t="n">
        <f aca="false">G45*0.3/100</f>
        <v>4.85027682375</v>
      </c>
      <c r="J45" s="30" t="n">
        <f aca="false">IF(G45&lt;3170*(C45/100),G45*6.85/100,3170*(C45/100)*6.85/100)</f>
        <v>110.747987475625</v>
      </c>
      <c r="K45" s="30" t="n">
        <f aca="false">(G45*0.9825)*2.4/100</f>
        <v>38.123175834675</v>
      </c>
      <c r="L45" s="30" t="n">
        <f aca="false">(G45*0.9825)*5.1/100</f>
        <v>81.0117486486844</v>
      </c>
      <c r="M45" s="30" t="n">
        <f aca="false">(G45*0.9825)*0.5/100</f>
        <v>7.94232829889063</v>
      </c>
      <c r="N45" s="30" t="n">
        <f aca="false">IF(G45&lt;(3170*(C45/100)),(G45*2.64/100),3170*(C45/100)*2.64/100)</f>
        <v>42.682436049</v>
      </c>
      <c r="O45" s="30" t="n">
        <f aca="false">IF((G45&gt;(3170*C45/100)),((G45-(3170*C45/100))*(6.58/100)),0)</f>
        <v>0</v>
      </c>
      <c r="P45" s="30" t="n">
        <f aca="false">IF(((G45-(H45+I45+J45+N45+O45))&gt;1426.13),((G45-(H45+I45+J45+N45+O45))*1/100),0)</f>
        <v>14.4635254884225</v>
      </c>
      <c r="Q45" s="31" t="n">
        <f aca="false">G45-SUM(H45:P45)</f>
        <v>1304.81177057158</v>
      </c>
    </row>
    <row r="46" customFormat="false" ht="14.25" hidden="false" customHeight="false" outlineLevel="0" collapsed="false">
      <c r="A46" s="28" t="s">
        <v>78</v>
      </c>
      <c r="B46" s="29" t="n">
        <v>353</v>
      </c>
      <c r="C46" s="29" t="n">
        <v>100</v>
      </c>
      <c r="D46" s="30" t="n">
        <f aca="false">($D$1*(B46/12)*C46)/100</f>
        <v>1634.49295833333</v>
      </c>
      <c r="E46" s="30" t="n">
        <f aca="false">IF(B46&gt;=313,D46,E43)*3/100</f>
        <v>49.03478875</v>
      </c>
      <c r="F46" s="30" t="n">
        <f aca="false">IF(B46&lt;315,1457.52*C46/100-D46,0)</f>
        <v>0</v>
      </c>
      <c r="G46" s="30" t="n">
        <f aca="false">SUM(D46:F46)</f>
        <v>1683.52774708333</v>
      </c>
      <c r="H46" s="30" t="n">
        <f aca="false">G46*0.75/100</f>
        <v>12.626458103125</v>
      </c>
      <c r="I46" s="30" t="n">
        <f aca="false">G46*0.3/100</f>
        <v>5.05058324125</v>
      </c>
      <c r="J46" s="30" t="n">
        <f aca="false">IF(G46&lt;3170*(C46/100),G46*6.85/100,3170*(C46/100)*6.85/100)</f>
        <v>115.321650675208</v>
      </c>
      <c r="K46" s="30" t="n">
        <f aca="false">(G46*0.9825)*2.4/100</f>
        <v>39.697584276225</v>
      </c>
      <c r="L46" s="30" t="n">
        <f aca="false">(G46*0.9825)*5.1/100</f>
        <v>84.3573665869781</v>
      </c>
      <c r="M46" s="30" t="n">
        <f aca="false">(G46*0.9825)*0.5/100</f>
        <v>8.27033005754688</v>
      </c>
      <c r="N46" s="30" t="n">
        <f aca="false">IF(G46&lt;(3170*(C46/100)),(G46*2.64/100),3170*(C46/100)*2.64/100)</f>
        <v>44.445132523</v>
      </c>
      <c r="O46" s="30" t="n">
        <f aca="false">IF((G46&gt;(3170*C46/100)),((G46-(3170*C46/100))*(6.58/100)),0)</f>
        <v>0</v>
      </c>
      <c r="P46" s="30" t="n">
        <f aca="false">IF(((G46-(H46+I46+J46+N46+O46))&gt;1426.13),((G46-(H46+I46+J46+N46+O46))*1/100),0)</f>
        <v>15.0608392254075</v>
      </c>
      <c r="Q46" s="31" t="n">
        <f aca="false">G46-SUM(H46:P46)</f>
        <v>1358.69780239459</v>
      </c>
    </row>
    <row r="47" customFormat="false" ht="14.25" hidden="false" customHeight="false" outlineLevel="0" collapsed="false">
      <c r="A47" s="28" t="s">
        <v>79</v>
      </c>
      <c r="B47" s="29" t="n">
        <v>371</v>
      </c>
      <c r="C47" s="29" t="n">
        <v>100</v>
      </c>
      <c r="D47" s="30" t="n">
        <f aca="false">($D$1*(B47/12)*C47)/100</f>
        <v>1717.83820833333</v>
      </c>
      <c r="E47" s="30" t="n">
        <f aca="false">IF(B47&gt;=313,D47,E44)*3/100</f>
        <v>51.53514625</v>
      </c>
      <c r="F47" s="30" t="n">
        <f aca="false">IF(B47&lt;315,1457.52*C47/100-D47,0)</f>
        <v>0</v>
      </c>
      <c r="G47" s="30" t="n">
        <f aca="false">SUM(D47:F47)</f>
        <v>1769.37335458333</v>
      </c>
      <c r="H47" s="30" t="n">
        <f aca="false">G47*0.75/100</f>
        <v>13.270300159375</v>
      </c>
      <c r="I47" s="30" t="n">
        <f aca="false">G47*0.3/100</f>
        <v>5.30812006375</v>
      </c>
      <c r="J47" s="30" t="n">
        <f aca="false">IF(G47&lt;3170*(C47/100),G47*6.85/100,3170*(C47/100)*6.85/100)</f>
        <v>121.202074788958</v>
      </c>
      <c r="K47" s="30" t="n">
        <f aca="false">(G47*0.9825)*2.4/100</f>
        <v>41.721823701075</v>
      </c>
      <c r="L47" s="30" t="n">
        <f aca="false">(G47*0.9825)*5.1/100</f>
        <v>88.6588753647844</v>
      </c>
      <c r="M47" s="30" t="n">
        <f aca="false">(G47*0.9825)*0.5/100</f>
        <v>8.69204660439063</v>
      </c>
      <c r="N47" s="30" t="n">
        <f aca="false">IF(G47&lt;(3170*(C47/100)),(G47*2.64/100),3170*(C47/100)*2.64/100)</f>
        <v>46.711456561</v>
      </c>
      <c r="O47" s="30" t="n">
        <f aca="false">IF((G47&gt;(3170*C47/100)),((G47-(3170*C47/100))*(6.58/100)),0)</f>
        <v>0</v>
      </c>
      <c r="P47" s="30" t="n">
        <f aca="false">IF(((G47-(H47+I47+J47+N47+O47))&gt;1426.13),((G47-(H47+I47+J47+N47+O47))*1/100),0)</f>
        <v>15.8288140301025</v>
      </c>
      <c r="Q47" s="31" t="n">
        <f aca="false">G47-SUM(H47:P47)</f>
        <v>1427.9798433099</v>
      </c>
    </row>
    <row r="48" customFormat="false" ht="14.25" hidden="false" customHeight="false" outlineLevel="0" collapsed="false">
      <c r="A48" s="28" t="s">
        <v>80</v>
      </c>
      <c r="B48" s="29" t="n">
        <v>387</v>
      </c>
      <c r="C48" s="29" t="n">
        <v>100</v>
      </c>
      <c r="D48" s="30" t="n">
        <f aca="false">($D$1*(B48/12)*C48)/100</f>
        <v>1791.922875</v>
      </c>
      <c r="E48" s="30" t="n">
        <f aca="false">IF(B48&gt;=313,D48,E45)*3/100</f>
        <v>53.75768625</v>
      </c>
      <c r="F48" s="30" t="n">
        <f aca="false">IF(B48&lt;315,1457.52*C48/100-D48,0)</f>
        <v>0</v>
      </c>
      <c r="G48" s="30" t="n">
        <f aca="false">SUM(D48:F48)</f>
        <v>1845.68056125</v>
      </c>
      <c r="H48" s="30" t="n">
        <f aca="false">G48*0.75/100</f>
        <v>13.842604209375</v>
      </c>
      <c r="I48" s="30" t="n">
        <f aca="false">G48*0.3/100</f>
        <v>5.53704168375</v>
      </c>
      <c r="J48" s="30" t="n">
        <f aca="false">IF(G48&lt;3170*(C48/100),G48*6.85/100,3170*(C48/100)*6.85/100)</f>
        <v>126.429118445625</v>
      </c>
      <c r="K48" s="30" t="n">
        <f aca="false">(G48*0.9825)*2.4/100</f>
        <v>43.521147634275</v>
      </c>
      <c r="L48" s="30" t="n">
        <f aca="false">(G48*0.9825)*5.1/100</f>
        <v>92.4824387228344</v>
      </c>
      <c r="M48" s="30" t="n">
        <f aca="false">(G48*0.9825)*0.5/100</f>
        <v>9.06690575714063</v>
      </c>
      <c r="N48" s="30" t="n">
        <f aca="false">IF(G48&lt;(3170*(C48/100)),(G48*2.64/100),3170*(C48/100)*2.64/100)</f>
        <v>48.725966817</v>
      </c>
      <c r="O48" s="30" t="n">
        <f aca="false">IF((G48&gt;(3170*C48/100)),((G48-(3170*C48/100))*(6.58/100)),0)</f>
        <v>0</v>
      </c>
      <c r="P48" s="30" t="n">
        <f aca="false">IF(((G48-(H48+I48+J48+N48+O48))&gt;1426.13),((G48-(H48+I48+J48+N48+O48))*1/100),0)</f>
        <v>16.5114583009425</v>
      </c>
      <c r="Q48" s="31" t="n">
        <f aca="false">G48-SUM(H48:P48)</f>
        <v>1489.56387967906</v>
      </c>
    </row>
    <row r="49" customFormat="false" ht="14.25" hidden="false" customHeight="false" outlineLevel="0" collapsed="false">
      <c r="A49" s="28" t="s">
        <v>81</v>
      </c>
      <c r="B49" s="29" t="n">
        <v>404</v>
      </c>
      <c r="C49" s="29" t="n">
        <v>100</v>
      </c>
      <c r="D49" s="30" t="n">
        <f aca="false">($D$1*(B49/12)*C49)/100</f>
        <v>1870.63783333333</v>
      </c>
      <c r="E49" s="30" t="n">
        <f aca="false">IF(B49&gt;=313,D49,E46)*3/100</f>
        <v>56.119135</v>
      </c>
      <c r="F49" s="30" t="n">
        <f aca="false">IF(B49&lt;315,1457.52*C49/100-D49,0)</f>
        <v>0</v>
      </c>
      <c r="G49" s="30" t="n">
        <f aca="false">SUM(D49:F49)</f>
        <v>1926.75696833333</v>
      </c>
      <c r="H49" s="30" t="n">
        <f aca="false">G49*0.75/100</f>
        <v>14.4506772625</v>
      </c>
      <c r="I49" s="30" t="n">
        <f aca="false">G49*0.3/100</f>
        <v>5.780270905</v>
      </c>
      <c r="J49" s="30" t="n">
        <f aca="false">IF(G49&lt;3170*(C49/100),G49*6.85/100,3170*(C49/100)*6.85/100)</f>
        <v>131.982852330833</v>
      </c>
      <c r="K49" s="30" t="n">
        <f aca="false">(G49*0.9825)*2.4/100</f>
        <v>45.4329293133</v>
      </c>
      <c r="L49" s="30" t="n">
        <f aca="false">(G49*0.9825)*5.1/100</f>
        <v>96.5449747907625</v>
      </c>
      <c r="M49" s="30" t="n">
        <f aca="false">(G49*0.9825)*0.5/100</f>
        <v>9.4651936069375</v>
      </c>
      <c r="N49" s="30" t="n">
        <f aca="false">IF(G49&lt;(3170*(C49/100)),(G49*2.64/100),3170*(C49/100)*2.64/100)</f>
        <v>50.866383964</v>
      </c>
      <c r="O49" s="30" t="n">
        <f aca="false">IF((G49&gt;(3170*C49/100)),((G49-(3170*C49/100))*(6.58/100)),0)</f>
        <v>0</v>
      </c>
      <c r="P49" s="30" t="n">
        <f aca="false">IF(((G49-(H49+I49+J49+N49+O49))&gt;1426.13),((G49-(H49+I49+J49+N49+O49))*1/100),0)</f>
        <v>17.23676783871</v>
      </c>
      <c r="Q49" s="31" t="n">
        <f aca="false">G49-SUM(H49:P49)</f>
        <v>1554.99691832129</v>
      </c>
    </row>
    <row r="50" customFormat="false" ht="14.25" hidden="false" customHeight="false" outlineLevel="0" collapsed="false">
      <c r="A50" s="28" t="s">
        <v>82</v>
      </c>
      <c r="B50" s="29" t="n">
        <v>423</v>
      </c>
      <c r="C50" s="29" t="n">
        <v>100</v>
      </c>
      <c r="D50" s="30" t="n">
        <f aca="false">($D$1*(B50/12)*C50)/100</f>
        <v>1958.613375</v>
      </c>
      <c r="E50" s="30" t="n">
        <f aca="false">IF(B50&gt;=313,D50,E47)*3/100</f>
        <v>58.75840125</v>
      </c>
      <c r="F50" s="30" t="n">
        <f aca="false">IF(B50&lt;315,1457.52*C50/100-D50,0)</f>
        <v>0</v>
      </c>
      <c r="G50" s="30" t="n">
        <f aca="false">SUM(D50:F50)</f>
        <v>2017.37177625</v>
      </c>
      <c r="H50" s="30" t="n">
        <f aca="false">G50*0.75/100</f>
        <v>15.130288321875</v>
      </c>
      <c r="I50" s="30" t="n">
        <f aca="false">G50*0.3/100</f>
        <v>6.05211532875</v>
      </c>
      <c r="J50" s="30" t="n">
        <f aca="false">IF(G50&lt;3170*(C50/100),G50*6.85/100,3170*(C50/100)*6.85/100)</f>
        <v>138.189966673125</v>
      </c>
      <c r="K50" s="30" t="n">
        <f aca="false">(G50*0.9825)*2.4/100</f>
        <v>47.569626483975</v>
      </c>
      <c r="L50" s="30" t="n">
        <f aca="false">(G50*0.9825)*5.1/100</f>
        <v>101.085456278447</v>
      </c>
      <c r="M50" s="30" t="n">
        <f aca="false">(G50*0.9825)*0.5/100</f>
        <v>9.91033885082813</v>
      </c>
      <c r="N50" s="30" t="n">
        <f aca="false">IF(G50&lt;(3170*(C50/100)),(G50*2.64/100),3170*(C50/100)*2.64/100)</f>
        <v>53.258614893</v>
      </c>
      <c r="O50" s="30" t="n">
        <f aca="false">IF((G50&gt;(3170*C50/100)),((G50-(3170*C50/100))*(6.58/100)),0)</f>
        <v>0</v>
      </c>
      <c r="P50" s="30" t="n">
        <f aca="false">IF(((G50-(H50+I50+J50+N50+O50))&gt;1426.13),((G50-(H50+I50+J50+N50+O50))*1/100),0)</f>
        <v>18.0474079103325</v>
      </c>
      <c r="Q50" s="31" t="n">
        <f aca="false">G50-SUM(H50:P50)</f>
        <v>1628.12796150967</v>
      </c>
    </row>
    <row r="51" customFormat="false" ht="14.25" hidden="false" customHeight="false" outlineLevel="0" collapsed="false">
      <c r="A51" s="28" t="s">
        <v>83</v>
      </c>
      <c r="B51" s="29" t="n">
        <v>440</v>
      </c>
      <c r="C51" s="29" t="n">
        <v>100</v>
      </c>
      <c r="D51" s="30" t="n">
        <f aca="false">($D$1*(B51/12)*C51)/100</f>
        <v>2037.32833333333</v>
      </c>
      <c r="E51" s="30" t="n">
        <f aca="false">IF(B51&gt;=313,D51,E48)*3/100</f>
        <v>61.11985</v>
      </c>
      <c r="F51" s="30" t="n">
        <f aca="false">IF(B51&lt;315,1457.52*C51/100-D51,0)</f>
        <v>0</v>
      </c>
      <c r="G51" s="30" t="n">
        <f aca="false">SUM(D51:F51)</f>
        <v>2098.44818333333</v>
      </c>
      <c r="H51" s="30" t="n">
        <f aca="false">G51*0.75/100</f>
        <v>15.738361375</v>
      </c>
      <c r="I51" s="30" t="n">
        <f aca="false">G51*0.3/100</f>
        <v>6.29534455</v>
      </c>
      <c r="J51" s="30" t="n">
        <f aca="false">IF(G51&lt;3170*(C51/100),G51*6.85/100,3170*(C51/100)*6.85/100)</f>
        <v>143.743700558333</v>
      </c>
      <c r="K51" s="30" t="n">
        <f aca="false">(G51*0.9825)*2.4/100</f>
        <v>49.481408163</v>
      </c>
      <c r="L51" s="30" t="n">
        <f aca="false">(G51*0.9825)*5.1/100</f>
        <v>105.147992346375</v>
      </c>
      <c r="M51" s="30" t="n">
        <f aca="false">(G51*0.9825)*0.5/100</f>
        <v>10.308626700625</v>
      </c>
      <c r="N51" s="30" t="n">
        <f aca="false">IF(G51&lt;(3170*(C51/100)),(G51*2.64/100),3170*(C51/100)*2.64/100)</f>
        <v>55.39903204</v>
      </c>
      <c r="O51" s="30" t="n">
        <f aca="false">IF((G51&gt;(3170*C51/100)),((G51-(3170*C51/100))*(6.58/100)),0)</f>
        <v>0</v>
      </c>
      <c r="P51" s="30" t="n">
        <f aca="false">IF(((G51-(H51+I51+J51+N51+O51))&gt;1426.13),((G51-(H51+I51+J51+N51+O51))*1/100),0)</f>
        <v>18.7727174481</v>
      </c>
      <c r="Q51" s="31" t="n">
        <f aca="false">G51-SUM(H51:P51)</f>
        <v>1693.5610001519</v>
      </c>
    </row>
    <row r="52" customFormat="false" ht="14.25" hidden="false" customHeight="false" outlineLevel="0" collapsed="false">
      <c r="A52" s="28" t="s">
        <v>84</v>
      </c>
      <c r="B52" s="29" t="n">
        <v>457</v>
      </c>
      <c r="C52" s="29" t="n">
        <v>100</v>
      </c>
      <c r="D52" s="30" t="n">
        <f aca="false">($D$1*(B52/12)*C52)/100</f>
        <v>2116.04329166667</v>
      </c>
      <c r="E52" s="30" t="n">
        <f aca="false">IF(B52&gt;=313,D52,E49)*3/100</f>
        <v>63.48129875</v>
      </c>
      <c r="F52" s="30" t="n">
        <f aca="false">IF(B52&lt;315,1457.52*C52/100-D52,0)</f>
        <v>0</v>
      </c>
      <c r="G52" s="30" t="n">
        <f aca="false">SUM(D52:F52)</f>
        <v>2179.52459041667</v>
      </c>
      <c r="H52" s="30" t="n">
        <f aca="false">G52*0.75/100</f>
        <v>16.346434428125</v>
      </c>
      <c r="I52" s="30" t="n">
        <f aca="false">G52*0.3/100</f>
        <v>6.53857377125</v>
      </c>
      <c r="J52" s="30" t="n">
        <f aca="false">IF(G52&lt;3170*(C52/100),G52*6.85/100,3170*(C52/100)*6.85/100)</f>
        <v>149.297434443542</v>
      </c>
      <c r="K52" s="30" t="n">
        <f aca="false">(G52*0.9825)*2.4/100</f>
        <v>51.393189842025</v>
      </c>
      <c r="L52" s="30" t="n">
        <f aca="false">(G52*0.9825)*5.1/100</f>
        <v>109.210528414303</v>
      </c>
      <c r="M52" s="30" t="n">
        <f aca="false">(G52*0.9825)*0.5/100</f>
        <v>10.7069145504219</v>
      </c>
      <c r="N52" s="30" t="n">
        <f aca="false">IF(G52&lt;(3170*(C52/100)),(G52*2.64/100),3170*(C52/100)*2.64/100)</f>
        <v>57.539449187</v>
      </c>
      <c r="O52" s="30" t="n">
        <f aca="false">IF((G52&gt;(3170*C52/100)),((G52-(3170*C52/100))*(6.58/100)),0)</f>
        <v>0</v>
      </c>
      <c r="P52" s="30" t="n">
        <f aca="false">IF(((G52-(H52+I52+J52+N52+O52))&gt;1426.13),((G52-(H52+I52+J52+N52+O52))*1/100),0)</f>
        <v>19.4980269858675</v>
      </c>
      <c r="Q52" s="31" t="n">
        <f aca="false">G52-SUM(H52:P52)</f>
        <v>1758.99403879413</v>
      </c>
    </row>
    <row r="53" customFormat="false" ht="14.25" hidden="false" customHeight="false" outlineLevel="0" collapsed="false">
      <c r="A53" s="28" t="s">
        <v>85</v>
      </c>
      <c r="B53" s="29" t="n">
        <v>474</v>
      </c>
      <c r="C53" s="29" t="n">
        <v>100</v>
      </c>
      <c r="D53" s="30" t="n">
        <f aca="false">($D$1*(B53/12)*C53)/100</f>
        <v>2194.75825</v>
      </c>
      <c r="E53" s="30" t="n">
        <f aca="false">IF(B53&gt;=313,D53,E50)*3/100</f>
        <v>65.8427475</v>
      </c>
      <c r="F53" s="30" t="n">
        <f aca="false">IF(B53&lt;315,1457.52*C53/100-D53,0)</f>
        <v>0</v>
      </c>
      <c r="G53" s="30" t="n">
        <f aca="false">SUM(D53:F53)</f>
        <v>2260.6009975</v>
      </c>
      <c r="H53" s="30" t="n">
        <f aca="false">G53*0.75/100</f>
        <v>16.95450748125</v>
      </c>
      <c r="I53" s="30" t="n">
        <f aca="false">G53*0.3/100</f>
        <v>6.7818029925</v>
      </c>
      <c r="J53" s="30" t="n">
        <f aca="false">IF(G53&lt;3170*(C53/100),G53*6.85/100,3170*(C53/100)*6.85/100)</f>
        <v>154.85116832875</v>
      </c>
      <c r="K53" s="30" t="n">
        <f aca="false">(G53*0.9825)*2.4/100</f>
        <v>53.30497152105</v>
      </c>
      <c r="L53" s="30" t="n">
        <f aca="false">(G53*0.9825)*5.1/100</f>
        <v>113.273064482231</v>
      </c>
      <c r="M53" s="30" t="n">
        <f aca="false">(G53*0.9825)*0.5/100</f>
        <v>11.1052024002188</v>
      </c>
      <c r="N53" s="30" t="n">
        <f aca="false">IF(G53&lt;(3170*(C53/100)),(G53*2.64/100),3170*(C53/100)*2.64/100)</f>
        <v>59.679866334</v>
      </c>
      <c r="O53" s="30" t="n">
        <f aca="false">IF((G53&gt;(3170*C53/100)),((G53-(3170*C53/100))*(6.58/100)),0)</f>
        <v>0</v>
      </c>
      <c r="P53" s="30" t="n">
        <f aca="false">IF(((G53-(H53+I53+J53+N53+O53))&gt;1426.13),((G53-(H53+I53+J53+N53+O53))*1/100),0)</f>
        <v>20.223336523635</v>
      </c>
      <c r="Q53" s="31" t="n">
        <f aca="false">G53-SUM(H53:P53)</f>
        <v>1824.42707743636</v>
      </c>
    </row>
    <row r="54" customFormat="false" ht="14.25" hidden="false" customHeight="false" outlineLevel="0" collapsed="false">
      <c r="A54" s="28" t="s">
        <v>86</v>
      </c>
      <c r="B54" s="29" t="n">
        <v>490</v>
      </c>
      <c r="C54" s="29" t="n">
        <v>100</v>
      </c>
      <c r="D54" s="30" t="n">
        <f aca="false">($D$1*(B54/12)*C54)/100</f>
        <v>2268.84291666667</v>
      </c>
      <c r="E54" s="30" t="n">
        <f aca="false">IF(B54&gt;=313,D54,E51)*3/100</f>
        <v>68.0652875</v>
      </c>
      <c r="F54" s="30" t="n">
        <f aca="false">IF(B54&lt;315,1457.52*C54/100-D54,0)</f>
        <v>0</v>
      </c>
      <c r="G54" s="30" t="n">
        <f aca="false">SUM(D54:F54)</f>
        <v>2336.90820416667</v>
      </c>
      <c r="H54" s="30" t="n">
        <f aca="false">G54*0.75/100</f>
        <v>17.52681153125</v>
      </c>
      <c r="I54" s="30" t="n">
        <f aca="false">G54*0.3/100</f>
        <v>7.0107246125</v>
      </c>
      <c r="J54" s="30" t="n">
        <f aca="false">IF(G54&lt;3170*(C54/100),G54*6.85/100,3170*(C54/100)*6.85/100)</f>
        <v>160.078211985417</v>
      </c>
      <c r="K54" s="30" t="n">
        <f aca="false">(G54*0.9825)*2.4/100</f>
        <v>55.10429545425</v>
      </c>
      <c r="L54" s="30" t="n">
        <f aca="false">(G54*0.9825)*5.1/100</f>
        <v>117.096627840281</v>
      </c>
      <c r="M54" s="30" t="n">
        <f aca="false">(G54*0.9825)*0.5/100</f>
        <v>11.4800615529688</v>
      </c>
      <c r="N54" s="30" t="n">
        <f aca="false">IF(G54&lt;(3170*(C54/100)),(G54*2.64/100),3170*(C54/100)*2.64/100)</f>
        <v>61.69437659</v>
      </c>
      <c r="O54" s="30" t="n">
        <f aca="false">IF((G54&gt;(3170*C54/100)),((G54-(3170*C54/100))*(6.58/100)),0)</f>
        <v>0</v>
      </c>
      <c r="P54" s="30" t="n">
        <f aca="false">IF(((G54-(H54+I54+J54+N54+O54))&gt;1426.13),((G54-(H54+I54+J54+N54+O54))*1/100),0)</f>
        <v>20.905980794475</v>
      </c>
      <c r="Q54" s="31" t="n">
        <f aca="false">G54-SUM(H54:P54)</f>
        <v>1886.01111380553</v>
      </c>
    </row>
    <row r="55" customFormat="false" ht="14.25" hidden="false" customHeight="false" outlineLevel="0" collapsed="false">
      <c r="A55" s="28" t="s">
        <v>87</v>
      </c>
      <c r="B55" s="29" t="n">
        <v>505</v>
      </c>
      <c r="C55" s="29" t="n">
        <v>100</v>
      </c>
      <c r="D55" s="30" t="n">
        <f aca="false">($D$1*(B55/12)*C55)/100</f>
        <v>2338.29729166667</v>
      </c>
      <c r="E55" s="30" t="n">
        <f aca="false">IF(B55&gt;=313,D55,E52)*3/100</f>
        <v>70.14891875</v>
      </c>
      <c r="F55" s="30" t="n">
        <f aca="false">IF(B55&lt;315,1457.52*C55/100-D55,0)</f>
        <v>0</v>
      </c>
      <c r="G55" s="30" t="n">
        <f aca="false">SUM(D55:F55)</f>
        <v>2408.44621041667</v>
      </c>
      <c r="H55" s="30" t="n">
        <f aca="false">G55*0.75/100</f>
        <v>18.063346578125</v>
      </c>
      <c r="I55" s="30" t="n">
        <f aca="false">G55*0.3/100</f>
        <v>7.22533863125</v>
      </c>
      <c r="J55" s="30" t="n">
        <f aca="false">IF(G55&lt;3170*(C55/100),G55*6.85/100,3170*(C55/100)*6.85/100)</f>
        <v>164.978565413542</v>
      </c>
      <c r="K55" s="30" t="n">
        <f aca="false">(G55*0.9825)*2.4/100</f>
        <v>56.791161641625</v>
      </c>
      <c r="L55" s="30" t="n">
        <f aca="false">(G55*0.9825)*5.1/100</f>
        <v>120.681218488453</v>
      </c>
      <c r="M55" s="30" t="n">
        <f aca="false">(G55*0.9825)*0.5/100</f>
        <v>11.8314920086719</v>
      </c>
      <c r="N55" s="30" t="n">
        <f aca="false">IF(G55&lt;(3170*(C55/100)),(G55*2.64/100),3170*(C55/100)*2.64/100)</f>
        <v>63.582979955</v>
      </c>
      <c r="O55" s="30" t="n">
        <f aca="false">IF((G55&gt;(3170*C55/100)),((G55-(3170*C55/100))*(6.58/100)),0)</f>
        <v>0</v>
      </c>
      <c r="P55" s="30" t="n">
        <f aca="false">IF(((G55-(H55+I55+J55+N55+O55))&gt;1426.13),((G55-(H55+I55+J55+N55+O55))*1/100),0)</f>
        <v>21.5459597983875</v>
      </c>
      <c r="Q55" s="31" t="n">
        <f aca="false">G55-SUM(H55:P55)</f>
        <v>1943.74614790161</v>
      </c>
    </row>
    <row r="56" customFormat="false" ht="14.25" hidden="false" customHeight="false" outlineLevel="0" collapsed="false">
      <c r="A56" s="28" t="s">
        <v>88</v>
      </c>
      <c r="B56" s="29" t="n">
        <v>522</v>
      </c>
      <c r="C56" s="29" t="n">
        <v>100</v>
      </c>
      <c r="D56" s="30" t="n">
        <f aca="false">($D$1*(B56/12)*C56)/100</f>
        <v>2417.01225</v>
      </c>
      <c r="E56" s="30" t="n">
        <f aca="false">IF(B56&gt;=313,D56,E53)*3/100</f>
        <v>72.5103675</v>
      </c>
      <c r="F56" s="30" t="n">
        <f aca="false">IF(B56&lt;315,1457.52*C56/100-D56,0)</f>
        <v>0</v>
      </c>
      <c r="G56" s="30" t="n">
        <f aca="false">SUM(D56:F56)</f>
        <v>2489.5226175</v>
      </c>
      <c r="H56" s="30" t="n">
        <f aca="false">G56*0.75/100</f>
        <v>18.67141963125</v>
      </c>
      <c r="I56" s="30" t="n">
        <f aca="false">G56*0.3/100</f>
        <v>7.4685678525</v>
      </c>
      <c r="J56" s="30" t="n">
        <f aca="false">IF(G56&lt;3170*(C56/100),G56*6.85/100,3170*(C56/100)*6.85/100)</f>
        <v>170.53229929875</v>
      </c>
      <c r="K56" s="30" t="n">
        <f aca="false">(G56*0.9825)*2.4/100</f>
        <v>58.70294332065</v>
      </c>
      <c r="L56" s="30" t="n">
        <f aca="false">(G56*0.9825)*5.1/100</f>
        <v>124.743754556381</v>
      </c>
      <c r="M56" s="30" t="n">
        <f aca="false">(G56*0.9825)*0.5/100</f>
        <v>12.2297798584688</v>
      </c>
      <c r="N56" s="30" t="n">
        <f aca="false">IF(G56&lt;(3170*(C56/100)),(G56*2.64/100),3170*(C56/100)*2.64/100)</f>
        <v>65.723397102</v>
      </c>
      <c r="O56" s="30" t="n">
        <f aca="false">IF((G56&gt;(3170*C56/100)),((G56-(3170*C56/100))*(6.58/100)),0)</f>
        <v>0</v>
      </c>
      <c r="P56" s="30" t="n">
        <f aca="false">IF(((G56-(H56+I56+J56+N56+O56))&gt;1426.13),((G56-(H56+I56+J56+N56+O56))*1/100),0)</f>
        <v>22.271269336155</v>
      </c>
      <c r="Q56" s="31" t="n">
        <f aca="false">G56-SUM(H56:P56)</f>
        <v>2009.17918654384</v>
      </c>
    </row>
    <row r="57" customFormat="false" ht="14.25" hidden="false" customHeight="false" outlineLevel="0" collapsed="false">
      <c r="A57" s="28" t="s">
        <v>89</v>
      </c>
      <c r="B57" s="29" t="n">
        <v>538</v>
      </c>
      <c r="C57" s="29" t="n">
        <v>100</v>
      </c>
      <c r="D57" s="30" t="n">
        <f aca="false">($D$1*(B57/12)*C57)/100</f>
        <v>2491.09691666667</v>
      </c>
      <c r="E57" s="30" t="n">
        <f aca="false">IF(B57&gt;=313,D57,E54)*3/100</f>
        <v>74.7329075</v>
      </c>
      <c r="F57" s="30" t="n">
        <f aca="false">IF(B57&lt;315,1457.52*C57/100-D57,0)</f>
        <v>0</v>
      </c>
      <c r="G57" s="30" t="n">
        <f aca="false">SUM(D57:F57)</f>
        <v>2565.82982416667</v>
      </c>
      <c r="H57" s="30" t="n">
        <f aca="false">G57*0.75/100</f>
        <v>19.24372368125</v>
      </c>
      <c r="I57" s="30" t="n">
        <f aca="false">G57*0.3/100</f>
        <v>7.6974894725</v>
      </c>
      <c r="J57" s="30" t="n">
        <f aca="false">IF(G57&lt;3170*(C57/100),G57*6.85/100,3170*(C57/100)*6.85/100)</f>
        <v>175.759342955417</v>
      </c>
      <c r="K57" s="30" t="n">
        <f aca="false">(G57*0.9825)*2.4/100</f>
        <v>60.50226725385</v>
      </c>
      <c r="L57" s="30" t="n">
        <f aca="false">(G57*0.9825)*5.1/100</f>
        <v>128.567317914431</v>
      </c>
      <c r="M57" s="30" t="n">
        <f aca="false">(G57*0.9825)*0.5/100</f>
        <v>12.6046390112188</v>
      </c>
      <c r="N57" s="30" t="n">
        <f aca="false">IF(G57&lt;(3170*(C57/100)),(G57*2.64/100),3170*(C57/100)*2.64/100)</f>
        <v>67.737907358</v>
      </c>
      <c r="O57" s="30" t="n">
        <f aca="false">IF((G57&gt;(3170*C57/100)),((G57-(3170*C57/100))*(6.58/100)),0)</f>
        <v>0</v>
      </c>
      <c r="P57" s="30" t="n">
        <f aca="false">IF(((G57-(H57+I57+J57+N57+O57))&gt;1426.13),((G57-(H57+I57+J57+N57+O57))*1/100),0)</f>
        <v>22.953913606995</v>
      </c>
      <c r="Q57" s="31" t="n">
        <f aca="false">G57-SUM(H57:P57)</f>
        <v>2070.763222913</v>
      </c>
    </row>
    <row r="58" customFormat="false" ht="14.25" hidden="false" customHeight="false" outlineLevel="0" collapsed="false">
      <c r="A58" s="28" t="s">
        <v>90</v>
      </c>
      <c r="B58" s="29" t="n">
        <v>551</v>
      </c>
      <c r="C58" s="29" t="n">
        <v>100</v>
      </c>
      <c r="D58" s="30" t="n">
        <f aca="false">($D$1*(B58/12)*C58)/100</f>
        <v>2551.29070833333</v>
      </c>
      <c r="E58" s="30" t="n">
        <f aca="false">IF(B58&gt;=313,D58,E55)*3/100</f>
        <v>76.53872125</v>
      </c>
      <c r="F58" s="30" t="n">
        <f aca="false">IF(B58&lt;315,1457.52*C58/100-D58,0)</f>
        <v>0</v>
      </c>
      <c r="G58" s="30" t="n">
        <f aca="false">SUM(D58:F58)</f>
        <v>2627.82942958333</v>
      </c>
      <c r="H58" s="30" t="n">
        <f aca="false">G58*0.75/100</f>
        <v>19.708720721875</v>
      </c>
      <c r="I58" s="30" t="n">
        <f aca="false">G58*0.3/100</f>
        <v>7.88348828875</v>
      </c>
      <c r="J58" s="30" t="n">
        <f aca="false">IF(G58&lt;3170*(C58/100),G58*6.85/100,3170*(C58/100)*6.85/100)</f>
        <v>180.006315926458</v>
      </c>
      <c r="K58" s="30" t="n">
        <f aca="false">(G58*0.9825)*2.4/100</f>
        <v>61.964217949575</v>
      </c>
      <c r="L58" s="30" t="n">
        <f aca="false">(G58*0.9825)*5.1/100</f>
        <v>131.673963142847</v>
      </c>
      <c r="M58" s="30" t="n">
        <f aca="false">(G58*0.9825)*0.5/100</f>
        <v>12.9092120728281</v>
      </c>
      <c r="N58" s="30" t="n">
        <f aca="false">IF(G58&lt;(3170*(C58/100)),(G58*2.64/100),3170*(C58/100)*2.64/100)</f>
        <v>69.374696941</v>
      </c>
      <c r="O58" s="30" t="n">
        <f aca="false">IF((G58&gt;(3170*C58/100)),((G58-(3170*C58/100))*(6.58/100)),0)</f>
        <v>0</v>
      </c>
      <c r="P58" s="30" t="n">
        <f aca="false">IF(((G58-(H58+I58+J58+N58+O58))&gt;1426.13),((G58-(H58+I58+J58+N58+O58))*1/100),0)</f>
        <v>23.5085620770525</v>
      </c>
      <c r="Q58" s="31" t="n">
        <f aca="false">G58-SUM(H58:P58)</f>
        <v>2120.80025246295</v>
      </c>
    </row>
    <row r="59" customFormat="false" ht="14.25" hidden="false" customHeight="false" outlineLevel="0" collapsed="false">
      <c r="A59" s="28" t="s">
        <v>91</v>
      </c>
      <c r="B59" s="29" t="n">
        <v>573</v>
      </c>
      <c r="C59" s="29" t="n">
        <v>100</v>
      </c>
      <c r="D59" s="30" t="n">
        <f aca="false">($D$1*(B59/12)*C59)/100</f>
        <v>2653.157125</v>
      </c>
      <c r="E59" s="30" t="n">
        <f aca="false">IF(B59&gt;=313,D59,E56)*3/100</f>
        <v>79.59471375</v>
      </c>
      <c r="F59" s="30" t="n">
        <f aca="false">IF(B59&lt;315,1457.52*C59/100-D59,0)</f>
        <v>0</v>
      </c>
      <c r="G59" s="30" t="n">
        <f aca="false">SUM(D59:F59)</f>
        <v>2732.75183875</v>
      </c>
      <c r="H59" s="30" t="n">
        <f aca="false">G59*0.75/100</f>
        <v>20.495638790625</v>
      </c>
      <c r="I59" s="30" t="n">
        <f aca="false">G59*0.3/100</f>
        <v>8.19825551625</v>
      </c>
      <c r="J59" s="30" t="n">
        <f aca="false">IF(G59&lt;3170*(C59/100),G59*6.85/100,3170*(C59/100)*6.85/100)</f>
        <v>187.193500954375</v>
      </c>
      <c r="K59" s="30" t="n">
        <f aca="false">(G59*0.9825)*2.4/100</f>
        <v>64.438288357725</v>
      </c>
      <c r="L59" s="30" t="n">
        <f aca="false">(G59*0.9825)*5.1/100</f>
        <v>136.931362760166</v>
      </c>
      <c r="M59" s="30" t="n">
        <f aca="false">(G59*0.9825)*0.5/100</f>
        <v>13.4246434078594</v>
      </c>
      <c r="N59" s="30" t="n">
        <f aca="false">IF(G59&lt;(3170*(C59/100)),(G59*2.64/100),3170*(C59/100)*2.64/100)</f>
        <v>72.144648543</v>
      </c>
      <c r="O59" s="30" t="n">
        <f aca="false">IF((G59&gt;(3170*C59/100)),((G59-(3170*C59/100))*(6.58/100)),0)</f>
        <v>0</v>
      </c>
      <c r="P59" s="30" t="n">
        <f aca="false">IF(((G59-(H59+I59+J59+N59+O59))&gt;1426.13),((G59-(H59+I59+J59+N59+O59))*1/100),0)</f>
        <v>24.4471979494575</v>
      </c>
      <c r="Q59" s="31" t="n">
        <f aca="false">G59-SUM(H59:P59)</f>
        <v>2205.47830247054</v>
      </c>
    </row>
    <row r="60" customFormat="false" ht="14.25" hidden="false" customHeight="false" outlineLevel="0" collapsed="false">
      <c r="A60" s="28" t="s">
        <v>92</v>
      </c>
      <c r="B60" s="29" t="n">
        <v>604</v>
      </c>
      <c r="C60" s="29" t="n">
        <v>100</v>
      </c>
      <c r="D60" s="30" t="n">
        <f aca="false">($D$1*(B60/12)*C60)/100</f>
        <v>2796.69616666667</v>
      </c>
      <c r="E60" s="30" t="n">
        <f aca="false">IF(B60&gt;=313,D60,E57)*3/100</f>
        <v>83.900885</v>
      </c>
      <c r="F60" s="30" t="n">
        <f aca="false">IF(B60&lt;315,1457.52*C60/100-D60,0)</f>
        <v>0</v>
      </c>
      <c r="G60" s="30" t="n">
        <f aca="false">SUM(D60:F60)</f>
        <v>2880.59705166667</v>
      </c>
      <c r="H60" s="30" t="n">
        <f aca="false">G60*0.75/100</f>
        <v>21.6044778875</v>
      </c>
      <c r="I60" s="30" t="n">
        <f aca="false">G60*0.3/100</f>
        <v>8.641791155</v>
      </c>
      <c r="J60" s="30" t="n">
        <f aca="false">IF(G60&lt;3170*(C60/100),G60*6.85/100,3170*(C60/100)*6.85/100)</f>
        <v>197.320898039167</v>
      </c>
      <c r="K60" s="30" t="n">
        <f aca="false">(G60*0.9825)*2.4/100</f>
        <v>67.9244784783</v>
      </c>
      <c r="L60" s="30" t="n">
        <f aca="false">(G60*0.9825)*5.1/100</f>
        <v>144.339516766388</v>
      </c>
      <c r="M60" s="30" t="n">
        <f aca="false">(G60*0.9825)*0.5/100</f>
        <v>14.1509330163125</v>
      </c>
      <c r="N60" s="30" t="n">
        <f aca="false">IF(G60&lt;(3170*(C60/100)),(G60*2.64/100),3170*(C60/100)*2.64/100)</f>
        <v>76.047762164</v>
      </c>
      <c r="O60" s="30" t="n">
        <f aca="false">IF((G60&gt;(3170*C60/100)),((G60-(3170*C60/100))*(6.58/100)),0)</f>
        <v>0</v>
      </c>
      <c r="P60" s="30" t="n">
        <f aca="false">IF(((G60-(H60+I60+J60+N60+O60))&gt;1426.13),((G60-(H60+I60+J60+N60+O60))*1/100),0)</f>
        <v>25.76982122421</v>
      </c>
      <c r="Q60" s="31" t="n">
        <f aca="false">G60-SUM(H60:P60)</f>
        <v>2324.79737293579</v>
      </c>
    </row>
    <row r="61" customFormat="false" ht="14.25" hidden="false" customHeight="false" outlineLevel="0" collapsed="false">
      <c r="A61" s="28" t="s">
        <v>93</v>
      </c>
      <c r="B61" s="29" t="n">
        <v>314</v>
      </c>
      <c r="C61" s="29" t="n">
        <v>100</v>
      </c>
      <c r="D61" s="30" t="n">
        <f aca="false">($D$1*(B61/12)*C61)/100</f>
        <v>1453.91158333333</v>
      </c>
      <c r="E61" s="30" t="n">
        <f aca="false">IF(B61&gt;=313,D61,E58)*3/100</f>
        <v>43.6173475</v>
      </c>
      <c r="F61" s="30" t="n">
        <f aca="false">IF(B61&lt;315,1457.52*C61/100-D61,0)</f>
        <v>3.6084166666667</v>
      </c>
      <c r="G61" s="30" t="n">
        <f aca="false">SUM(D61:F61)</f>
        <v>1501.1373475</v>
      </c>
      <c r="H61" s="30" t="n">
        <f aca="false">G61*0.75/100</f>
        <v>11.25853010625</v>
      </c>
      <c r="I61" s="30" t="n">
        <f aca="false">G61*0.3/100</f>
        <v>4.5034120425</v>
      </c>
      <c r="J61" s="30" t="n">
        <f aca="false">IF(G61&lt;3170*(C61/100),G61*6.85/100,3170*(C61/100)*6.85/100)</f>
        <v>102.82790830375</v>
      </c>
      <c r="K61" s="30" t="n">
        <f aca="false">(G61*0.9825)*2.4/100</f>
        <v>35.39681865405</v>
      </c>
      <c r="L61" s="30" t="n">
        <f aca="false">(G61*0.9825)*5.1/100</f>
        <v>75.2182396398563</v>
      </c>
      <c r="M61" s="30" t="n">
        <f aca="false">(G61*0.9825)*0.5/100</f>
        <v>7.37433721959375</v>
      </c>
      <c r="N61" s="30" t="n">
        <f aca="false">IF(G61&lt;(3170*(C61/100)),(G61*2.64/100),3170*(C61/100)*2.64/100)</f>
        <v>39.630025974</v>
      </c>
      <c r="O61" s="30" t="n">
        <f aca="false">IF((G61&gt;(3170*C61/100)),((G61-(3170*C61/100))*(6.58/100)),0)</f>
        <v>0</v>
      </c>
      <c r="P61" s="30" t="n">
        <f aca="false">IF(((G61-(H61+I61+J61+N61+O61))&gt;1426.13),((G61-(H61+I61+J61+N61+O61))*1/100),0)</f>
        <v>0</v>
      </c>
      <c r="Q61" s="31" t="n">
        <f aca="false">G61-SUM(H61:P61)</f>
        <v>1224.92807556</v>
      </c>
    </row>
    <row r="62" customFormat="false" ht="14.25" hidden="false" customHeight="false" outlineLevel="0" collapsed="false">
      <c r="A62" s="28" t="s">
        <v>94</v>
      </c>
      <c r="B62" s="29" t="n">
        <v>329</v>
      </c>
      <c r="C62" s="29" t="n">
        <v>100</v>
      </c>
      <c r="D62" s="30" t="n">
        <f aca="false">($D$1*(B62/12)*C62)/100</f>
        <v>1523.36595833333</v>
      </c>
      <c r="E62" s="30" t="n">
        <f aca="false">IF(B62&gt;=313,D62,E59)*3/100</f>
        <v>45.70097875</v>
      </c>
      <c r="F62" s="30" t="n">
        <f aca="false">IF(B62&lt;315,1457.52*C62/100-D62,0)</f>
        <v>0</v>
      </c>
      <c r="G62" s="30" t="n">
        <f aca="false">SUM(D62:F62)</f>
        <v>1569.06693708333</v>
      </c>
      <c r="H62" s="30" t="n">
        <f aca="false">G62*0.75/100</f>
        <v>11.768002028125</v>
      </c>
      <c r="I62" s="30" t="n">
        <f aca="false">G62*0.3/100</f>
        <v>4.70720081125</v>
      </c>
      <c r="J62" s="30" t="n">
        <f aca="false">IF(G62&lt;3170*(C62/100),G62*6.85/100,3170*(C62/100)*6.85/100)</f>
        <v>107.481085190208</v>
      </c>
      <c r="K62" s="30" t="n">
        <f aca="false">(G62*0.9825)*2.4/100</f>
        <v>36.998598376425</v>
      </c>
      <c r="L62" s="30" t="n">
        <f aca="false">(G62*0.9825)*5.1/100</f>
        <v>78.6220215499031</v>
      </c>
      <c r="M62" s="30" t="n">
        <f aca="false">(G62*0.9825)*0.5/100</f>
        <v>7.70804132842188</v>
      </c>
      <c r="N62" s="30" t="n">
        <f aca="false">IF(G62&lt;(3170*(C62/100)),(G62*2.64/100),3170*(C62/100)*2.64/100)</f>
        <v>41.423367139</v>
      </c>
      <c r="O62" s="30" t="n">
        <f aca="false">IF((G62&gt;(3170*C62/100)),((G62-(3170*C62/100))*(6.58/100)),0)</f>
        <v>0</v>
      </c>
      <c r="P62" s="30" t="n">
        <f aca="false">IF(((G62-(H62+I62+J62+N62+O62))&gt;1426.13),((G62-(H62+I62+J62+N62+O62))*1/100),0)</f>
        <v>0</v>
      </c>
      <c r="Q62" s="31" t="n">
        <f aca="false">G62-SUM(H62:P62)</f>
        <v>1280.35862066</v>
      </c>
    </row>
    <row r="63" customFormat="false" ht="14.25" hidden="false" customHeight="false" outlineLevel="0" collapsed="false">
      <c r="A63" s="28" t="s">
        <v>95</v>
      </c>
      <c r="B63" s="29" t="n">
        <v>332</v>
      </c>
      <c r="C63" s="29" t="n">
        <v>100</v>
      </c>
      <c r="D63" s="30" t="n">
        <f aca="false">($D$1*(B63/12)*C63)/100</f>
        <v>1537.25683333333</v>
      </c>
      <c r="E63" s="30" t="n">
        <f aca="false">IF(B63&gt;=313,D63,E60)*3/100</f>
        <v>46.117705</v>
      </c>
      <c r="F63" s="30" t="n">
        <f aca="false">IF(B63&lt;315,1457.52*C63/100-D63,0)</f>
        <v>0</v>
      </c>
      <c r="G63" s="30" t="n">
        <f aca="false">SUM(D63:F63)</f>
        <v>1583.37453833333</v>
      </c>
      <c r="H63" s="30" t="n">
        <f aca="false">G63*0.75/100</f>
        <v>11.8753090375</v>
      </c>
      <c r="I63" s="30" t="n">
        <f aca="false">G63*0.3/100</f>
        <v>4.750123615</v>
      </c>
      <c r="J63" s="30" t="n">
        <f aca="false">IF(G63&lt;3170*(C63/100),G63*6.85/100,3170*(C63/100)*6.85/100)</f>
        <v>108.461155875833</v>
      </c>
      <c r="K63" s="30" t="n">
        <f aca="false">(G63*0.9825)*2.4/100</f>
        <v>37.3359716139</v>
      </c>
      <c r="L63" s="30" t="n">
        <f aca="false">(G63*0.9825)*5.1/100</f>
        <v>79.3389396795375</v>
      </c>
      <c r="M63" s="30" t="n">
        <f aca="false">(G63*0.9825)*0.5/100</f>
        <v>7.7783274195625</v>
      </c>
      <c r="N63" s="30" t="n">
        <f aca="false">IF(G63&lt;(3170*(C63/100)),(G63*2.64/100),3170*(C63/100)*2.64/100)</f>
        <v>41.801087812</v>
      </c>
      <c r="O63" s="30" t="n">
        <f aca="false">IF((G63&gt;(3170*C63/100)),((G63-(3170*C63/100))*(6.58/100)),0)</f>
        <v>0</v>
      </c>
      <c r="P63" s="30" t="n">
        <f aca="false">IF(((G63-(H63+I63+J63+N63+O63))&gt;1426.13),((G63-(H63+I63+J63+N63+O63))*1/100),0)</f>
        <v>0</v>
      </c>
      <c r="Q63" s="31" t="n">
        <f aca="false">G63-SUM(H63:P63)</f>
        <v>1292.03362328</v>
      </c>
    </row>
    <row r="64" customFormat="false" ht="14.25" hidden="false" customHeight="false" outlineLevel="0" collapsed="false">
      <c r="A64" s="28" t="s">
        <v>96</v>
      </c>
      <c r="B64" s="29" t="n">
        <v>335</v>
      </c>
      <c r="C64" s="29" t="n">
        <v>100</v>
      </c>
      <c r="D64" s="30" t="n">
        <f aca="false">($D$1*(B64/12)*C64)/100</f>
        <v>1551.14770833333</v>
      </c>
      <c r="E64" s="30" t="n">
        <f aca="false">IF(B64&gt;=313,D64,E61)*3/100</f>
        <v>46.53443125</v>
      </c>
      <c r="F64" s="30" t="n">
        <f aca="false">IF(B64&lt;315,1457.52*C64/100-D64,0)</f>
        <v>0</v>
      </c>
      <c r="G64" s="30" t="n">
        <f aca="false">SUM(D64:F64)</f>
        <v>1597.68213958333</v>
      </c>
      <c r="H64" s="30" t="n">
        <f aca="false">G64*0.75/100</f>
        <v>11.982616046875</v>
      </c>
      <c r="I64" s="30" t="n">
        <f aca="false">G64*0.3/100</f>
        <v>4.79304641875</v>
      </c>
      <c r="J64" s="30" t="n">
        <f aca="false">IF(G64&lt;3170*(C64/100),G64*6.85/100,3170*(C64/100)*6.85/100)</f>
        <v>109.441226561458</v>
      </c>
      <c r="K64" s="30" t="n">
        <f aca="false">(G64*0.9825)*2.4/100</f>
        <v>37.673344851375</v>
      </c>
      <c r="L64" s="30" t="n">
        <f aca="false">(G64*0.9825)*5.1/100</f>
        <v>80.0558578091719</v>
      </c>
      <c r="M64" s="30" t="n">
        <f aca="false">(G64*0.9825)*0.5/100</f>
        <v>7.84861351070312</v>
      </c>
      <c r="N64" s="30" t="n">
        <f aca="false">IF(G64&lt;(3170*(C64/100)),(G64*2.64/100),3170*(C64/100)*2.64/100)</f>
        <v>42.178808485</v>
      </c>
      <c r="O64" s="30" t="n">
        <f aca="false">IF((G64&gt;(3170*C64/100)),((G64-(3170*C64/100))*(6.58/100)),0)</f>
        <v>0</v>
      </c>
      <c r="P64" s="30" t="n">
        <f aca="false">IF(((G64-(H64+I64+J64+N64+O64))&gt;1426.13),((G64-(H64+I64+J64+N64+O64))*1/100),0)</f>
        <v>14.2928644207125</v>
      </c>
      <c r="Q64" s="31" t="n">
        <f aca="false">G64-SUM(H64:P64)</f>
        <v>1289.41576147929</v>
      </c>
    </row>
    <row r="65" customFormat="false" ht="14.25" hidden="false" customHeight="false" outlineLevel="0" collapsed="false">
      <c r="A65" s="28" t="s">
        <v>97</v>
      </c>
      <c r="B65" s="29" t="n">
        <v>345</v>
      </c>
      <c r="C65" s="29" t="n">
        <v>100</v>
      </c>
      <c r="D65" s="30" t="n">
        <f aca="false">($D$1*(B65/12)*C65)/100</f>
        <v>1597.450625</v>
      </c>
      <c r="E65" s="30" t="n">
        <f aca="false">IF(B65&gt;=313,D65,E62)*3/100</f>
        <v>47.92351875</v>
      </c>
      <c r="F65" s="30" t="n">
        <f aca="false">IF(B65&lt;315,1457.52*C65/100-D65,0)</f>
        <v>0</v>
      </c>
      <c r="G65" s="30" t="n">
        <f aca="false">SUM(D65:F65)</f>
        <v>1645.37414375</v>
      </c>
      <c r="H65" s="30" t="n">
        <f aca="false">G65*0.75/100</f>
        <v>12.340306078125</v>
      </c>
      <c r="I65" s="30" t="n">
        <f aca="false">G65*0.3/100</f>
        <v>4.93612243125</v>
      </c>
      <c r="J65" s="30" t="n">
        <f aca="false">IF(G65&lt;3170*(C65/100),G65*6.85/100,3170*(C65/100)*6.85/100)</f>
        <v>112.708128846875</v>
      </c>
      <c r="K65" s="30" t="n">
        <f aca="false">(G65*0.9825)*2.4/100</f>
        <v>38.797922309625</v>
      </c>
      <c r="L65" s="30" t="n">
        <f aca="false">(G65*0.9825)*5.1/100</f>
        <v>82.4455849079531</v>
      </c>
      <c r="M65" s="30" t="n">
        <f aca="false">(G65*0.9825)*0.5/100</f>
        <v>8.08290048117188</v>
      </c>
      <c r="N65" s="30" t="n">
        <f aca="false">IF(G65&lt;(3170*(C65/100)),(G65*2.64/100),3170*(C65/100)*2.64/100)</f>
        <v>43.437877395</v>
      </c>
      <c r="O65" s="30" t="n">
        <f aca="false">IF((G65&gt;(3170*C65/100)),((G65-(3170*C65/100))*(6.58/100)),0)</f>
        <v>0</v>
      </c>
      <c r="P65" s="30" t="n">
        <f aca="false">IF(((G65-(H65+I65+J65+N65+O65))&gt;1426.13),((G65-(H65+I65+J65+N65+O65))*1/100),0)</f>
        <v>14.7195170899875</v>
      </c>
      <c r="Q65" s="31" t="n">
        <f aca="false">G65-SUM(H65:P65)</f>
        <v>1327.90578421001</v>
      </c>
    </row>
    <row r="66" customFormat="false" ht="14.25" hidden="false" customHeight="false" outlineLevel="0" collapsed="false">
      <c r="A66" s="28" t="s">
        <v>98</v>
      </c>
      <c r="B66" s="29" t="n">
        <v>358</v>
      </c>
      <c r="C66" s="29" t="n">
        <v>100</v>
      </c>
      <c r="D66" s="30" t="n">
        <f aca="false">($D$1*(B66/12)*C66)/100</f>
        <v>1657.64441666667</v>
      </c>
      <c r="E66" s="30" t="n">
        <f aca="false">IF(B66&gt;=313,D66,E63)*3/100</f>
        <v>49.7293325</v>
      </c>
      <c r="F66" s="30" t="n">
        <f aca="false">IF(B66&lt;315,1457.52*C66/100-D66,0)</f>
        <v>0</v>
      </c>
      <c r="G66" s="30" t="n">
        <f aca="false">SUM(D66:F66)</f>
        <v>1707.37374916667</v>
      </c>
      <c r="H66" s="30" t="n">
        <f aca="false">G66*0.75/100</f>
        <v>12.80530311875</v>
      </c>
      <c r="I66" s="30" t="n">
        <f aca="false">G66*0.3/100</f>
        <v>5.1221212475</v>
      </c>
      <c r="J66" s="30" t="n">
        <f aca="false">IF(G66&lt;3170*(C66/100),G66*6.85/100,3170*(C66/100)*6.85/100)</f>
        <v>116.955101817917</v>
      </c>
      <c r="K66" s="30" t="n">
        <f aca="false">(G66*0.9825)*2.4/100</f>
        <v>40.25987300535</v>
      </c>
      <c r="L66" s="30" t="n">
        <f aca="false">(G66*0.9825)*5.1/100</f>
        <v>85.5522301363687</v>
      </c>
      <c r="M66" s="30" t="n">
        <f aca="false">(G66*0.9825)*0.5/100</f>
        <v>8.38747354278125</v>
      </c>
      <c r="N66" s="30" t="n">
        <f aca="false">IF(G66&lt;(3170*(C66/100)),(G66*2.64/100),3170*(C66/100)*2.64/100)</f>
        <v>45.074666978</v>
      </c>
      <c r="O66" s="30" t="n">
        <f aca="false">IF((G66&gt;(3170*C66/100)),((G66-(3170*C66/100))*(6.58/100)),0)</f>
        <v>0</v>
      </c>
      <c r="P66" s="30" t="n">
        <f aca="false">IF(((G66-(H66+I66+J66+N66+O66))&gt;1426.13),((G66-(H66+I66+J66+N66+O66))*1/100),0)</f>
        <v>15.274165560045</v>
      </c>
      <c r="Q66" s="31" t="n">
        <f aca="false">G66-SUM(H66:P66)</f>
        <v>1377.94281375996</v>
      </c>
    </row>
    <row r="67" customFormat="false" ht="14.25" hidden="false" customHeight="false" outlineLevel="0" collapsed="false">
      <c r="A67" s="28" t="s">
        <v>99</v>
      </c>
      <c r="B67" s="29" t="n">
        <v>371</v>
      </c>
      <c r="C67" s="29" t="n">
        <v>100</v>
      </c>
      <c r="D67" s="30" t="n">
        <f aca="false">($D$1*(B67/12)*C67)/100</f>
        <v>1717.83820833333</v>
      </c>
      <c r="E67" s="30" t="n">
        <f aca="false">IF(B67&gt;=313,D67,E64)*3/100</f>
        <v>51.53514625</v>
      </c>
      <c r="F67" s="30" t="n">
        <f aca="false">IF(B67&lt;315,1457.52*C67/100-D67,0)</f>
        <v>0</v>
      </c>
      <c r="G67" s="30" t="n">
        <f aca="false">SUM(D67:F67)</f>
        <v>1769.37335458333</v>
      </c>
      <c r="H67" s="30" t="n">
        <f aca="false">G67*0.75/100</f>
        <v>13.270300159375</v>
      </c>
      <c r="I67" s="30" t="n">
        <f aca="false">G67*0.3/100</f>
        <v>5.30812006375</v>
      </c>
      <c r="J67" s="30" t="n">
        <f aca="false">IF(G67&lt;3170*(C67/100),G67*6.85/100,3170*(C67/100)*6.85/100)</f>
        <v>121.202074788958</v>
      </c>
      <c r="K67" s="30" t="n">
        <f aca="false">(G67*0.9825)*2.4/100</f>
        <v>41.721823701075</v>
      </c>
      <c r="L67" s="30" t="n">
        <f aca="false">(G67*0.9825)*5.1/100</f>
        <v>88.6588753647844</v>
      </c>
      <c r="M67" s="30" t="n">
        <f aca="false">(G67*0.9825)*0.5/100</f>
        <v>8.69204660439063</v>
      </c>
      <c r="N67" s="30" t="n">
        <f aca="false">IF(G67&lt;(3170*(C67/100)),(G67*2.64/100),3170*(C67/100)*2.64/100)</f>
        <v>46.711456561</v>
      </c>
      <c r="O67" s="30" t="n">
        <f aca="false">IF((G67&gt;(3170*C67/100)),((G67-(3170*C67/100))*(6.58/100)),0)</f>
        <v>0</v>
      </c>
      <c r="P67" s="30" t="n">
        <f aca="false">IF(((G67-(H67+I67+J67+N67+O67))&gt;1426.13),((G67-(H67+I67+J67+N67+O67))*1/100),0)</f>
        <v>15.8288140301025</v>
      </c>
      <c r="Q67" s="31" t="n">
        <f aca="false">G67-SUM(H67:P67)</f>
        <v>1427.9798433099</v>
      </c>
    </row>
    <row r="68" customFormat="false" ht="14.25" hidden="false" customHeight="false" outlineLevel="0" collapsed="false">
      <c r="A68" s="28" t="s">
        <v>100</v>
      </c>
      <c r="B68" s="29" t="n">
        <v>386</v>
      </c>
      <c r="C68" s="29" t="n">
        <v>100</v>
      </c>
      <c r="D68" s="30" t="n">
        <f aca="false">($D$1*(B68/12)*C68)/100</f>
        <v>1787.29258333333</v>
      </c>
      <c r="E68" s="30" t="n">
        <f aca="false">IF(B68&gt;=313,D68,E65)*3/100</f>
        <v>53.6187775</v>
      </c>
      <c r="F68" s="30" t="n">
        <f aca="false">IF(B68&lt;315,1457.52*C68/100-D68,0)</f>
        <v>0</v>
      </c>
      <c r="G68" s="30" t="n">
        <f aca="false">SUM(D68:F68)</f>
        <v>1840.91136083333</v>
      </c>
      <c r="H68" s="30" t="n">
        <f aca="false">G68*0.75/100</f>
        <v>13.80683520625</v>
      </c>
      <c r="I68" s="30" t="n">
        <f aca="false">G68*0.3/100</f>
        <v>5.5227340825</v>
      </c>
      <c r="J68" s="30" t="n">
        <f aca="false">IF(G68&lt;3170*(C68/100),G68*6.85/100,3170*(C68/100)*6.85/100)</f>
        <v>126.102428217083</v>
      </c>
      <c r="K68" s="30" t="n">
        <f aca="false">(G68*0.9825)*2.4/100</f>
        <v>43.40868988845</v>
      </c>
      <c r="L68" s="30" t="n">
        <f aca="false">(G68*0.9825)*5.1/100</f>
        <v>92.2434660129562</v>
      </c>
      <c r="M68" s="30" t="n">
        <f aca="false">(G68*0.9825)*0.5/100</f>
        <v>9.04347706009375</v>
      </c>
      <c r="N68" s="30" t="n">
        <f aca="false">IF(G68&lt;(3170*(C68/100)),(G68*2.64/100),3170*(C68/100)*2.64/100)</f>
        <v>48.600059926</v>
      </c>
      <c r="O68" s="30" t="n">
        <f aca="false">IF((G68&gt;(3170*C68/100)),((G68-(3170*C68/100))*(6.58/100)),0)</f>
        <v>0</v>
      </c>
      <c r="P68" s="30" t="n">
        <f aca="false">IF(((G68-(H68+I68+J68+N68+O68))&gt;1426.13),((G68-(H68+I68+J68+N68+O68))*1/100),0)</f>
        <v>16.468793034015</v>
      </c>
      <c r="Q68" s="31" t="n">
        <f aca="false">G68-SUM(H68:P68)</f>
        <v>1485.71487740598</v>
      </c>
    </row>
    <row r="69" customFormat="false" ht="14.25" hidden="false" customHeight="false" outlineLevel="0" collapsed="false">
      <c r="A69" s="28" t="s">
        <v>101</v>
      </c>
      <c r="B69" s="29" t="n">
        <v>400</v>
      </c>
      <c r="C69" s="29" t="n">
        <v>100</v>
      </c>
      <c r="D69" s="30" t="n">
        <f aca="false">($D$1*(B69/12)*C69)/100</f>
        <v>1852.11666666667</v>
      </c>
      <c r="E69" s="30" t="n">
        <f aca="false">IF(B69&gt;=313,D69,E66)*3/100</f>
        <v>55.5635</v>
      </c>
      <c r="F69" s="30" t="n">
        <f aca="false">IF(B69&lt;315,1457.52*C69/100-D69,0)</f>
        <v>0</v>
      </c>
      <c r="G69" s="30" t="n">
        <f aca="false">SUM(D69:F69)</f>
        <v>1907.68016666667</v>
      </c>
      <c r="H69" s="30" t="n">
        <f aca="false">G69*0.75/100</f>
        <v>14.30760125</v>
      </c>
      <c r="I69" s="30" t="n">
        <f aca="false">G69*0.3/100</f>
        <v>5.7230405</v>
      </c>
      <c r="J69" s="30" t="n">
        <f aca="false">IF(G69&lt;3170*(C69/100),G69*6.85/100,3170*(C69/100)*6.85/100)</f>
        <v>130.676091416667</v>
      </c>
      <c r="K69" s="30" t="n">
        <f aca="false">(G69*0.9825)*2.4/100</f>
        <v>44.98309833</v>
      </c>
      <c r="L69" s="30" t="n">
        <f aca="false">(G69*0.9825)*5.1/100</f>
        <v>95.58908395125</v>
      </c>
      <c r="M69" s="30" t="n">
        <f aca="false">(G69*0.9825)*0.5/100</f>
        <v>9.37147881875</v>
      </c>
      <c r="N69" s="30" t="n">
        <f aca="false">IF(G69&lt;(3170*(C69/100)),(G69*2.64/100),3170*(C69/100)*2.64/100)</f>
        <v>50.3627564</v>
      </c>
      <c r="O69" s="30" t="n">
        <f aca="false">IF((G69&gt;(3170*C69/100)),((G69-(3170*C69/100))*(6.58/100)),0)</f>
        <v>0</v>
      </c>
      <c r="P69" s="30" t="n">
        <f aca="false">IF(((G69-(H69+I69+J69+N69+O69))&gt;1426.13),((G69-(H69+I69+J69+N69+O69))*1/100),0)</f>
        <v>17.066106771</v>
      </c>
      <c r="Q69" s="31" t="n">
        <f aca="false">G69-SUM(H69:P69)</f>
        <v>1539.600909229</v>
      </c>
    </row>
    <row r="70" customFormat="false" ht="14.25" hidden="false" customHeight="false" outlineLevel="0" collapsed="false">
      <c r="A70" s="28" t="s">
        <v>102</v>
      </c>
      <c r="B70" s="29" t="n">
        <v>422</v>
      </c>
      <c r="C70" s="29" t="n">
        <v>100</v>
      </c>
      <c r="D70" s="30" t="n">
        <f aca="false">($D$1*(B70/12)*C70)/100</f>
        <v>1953.98308333333</v>
      </c>
      <c r="E70" s="30" t="n">
        <f aca="false">IF(B70&gt;=313,D70,E67)*3/100</f>
        <v>58.6194925</v>
      </c>
      <c r="F70" s="30" t="n">
        <f aca="false">IF(B70&lt;315,1457.52*C70/100-D70,0)</f>
        <v>0</v>
      </c>
      <c r="G70" s="30" t="n">
        <f aca="false">SUM(D70:F70)</f>
        <v>2012.60257583333</v>
      </c>
      <c r="H70" s="30" t="n">
        <f aca="false">G70*0.75/100</f>
        <v>15.09451931875</v>
      </c>
      <c r="I70" s="30" t="n">
        <f aca="false">G70*0.3/100</f>
        <v>6.0378077275</v>
      </c>
      <c r="J70" s="30" t="n">
        <f aca="false">IF(G70&lt;3170*(C70/100),G70*6.85/100,3170*(C70/100)*6.85/100)</f>
        <v>137.863276444583</v>
      </c>
      <c r="K70" s="30" t="n">
        <f aca="false">(G70*0.9825)*2.4/100</f>
        <v>47.45716873815</v>
      </c>
      <c r="L70" s="30" t="n">
        <f aca="false">(G70*0.9825)*5.1/100</f>
        <v>100.846483568569</v>
      </c>
      <c r="M70" s="30" t="n">
        <f aca="false">(G70*0.9825)*0.5/100</f>
        <v>9.88691015378125</v>
      </c>
      <c r="N70" s="30" t="n">
        <f aca="false">IF(G70&lt;(3170*(C70/100)),(G70*2.64/100),3170*(C70/100)*2.64/100)</f>
        <v>53.132708002</v>
      </c>
      <c r="O70" s="30" t="n">
        <f aca="false">IF((G70&gt;(3170*C70/100)),((G70-(3170*C70/100))*(6.58/100)),0)</f>
        <v>0</v>
      </c>
      <c r="P70" s="30" t="n">
        <f aca="false">IF(((G70-(H70+I70+J70+N70+O70))&gt;1426.13),((G70-(H70+I70+J70+N70+O70))*1/100),0)</f>
        <v>18.004742643405</v>
      </c>
      <c r="Q70" s="31" t="n">
        <f aca="false">G70-SUM(H70:P70)</f>
        <v>1624.27895923659</v>
      </c>
    </row>
    <row r="71" customFormat="false" ht="14.25" hidden="false" customHeight="false" outlineLevel="0" collapsed="false">
      <c r="A71" s="28" t="s">
        <v>103</v>
      </c>
      <c r="B71" s="29" t="n">
        <v>443</v>
      </c>
      <c r="C71" s="29" t="n">
        <v>100</v>
      </c>
      <c r="D71" s="30" t="n">
        <f aca="false">($D$1*(B71/12)*C71)/100</f>
        <v>2051.21920833333</v>
      </c>
      <c r="E71" s="30" t="n">
        <f aca="false">IF(B71&gt;=313,D71,E68)*3/100</f>
        <v>61.53657625</v>
      </c>
      <c r="F71" s="30" t="n">
        <f aca="false">IF(B71&lt;315,1457.52*C71/100-D71,0)</f>
        <v>0</v>
      </c>
      <c r="G71" s="30" t="n">
        <f aca="false">SUM(D71:F71)</f>
        <v>2112.75578458333</v>
      </c>
      <c r="H71" s="30" t="n">
        <f aca="false">G71*0.75/100</f>
        <v>15.845668384375</v>
      </c>
      <c r="I71" s="30" t="n">
        <f aca="false">G71*0.3/100</f>
        <v>6.33826735375</v>
      </c>
      <c r="J71" s="30" t="n">
        <f aca="false">IF(G71&lt;3170*(C71/100),G71*6.85/100,3170*(C71/100)*6.85/100)</f>
        <v>144.723771243958</v>
      </c>
      <c r="K71" s="30" t="n">
        <f aca="false">(G71*0.9825)*2.4/100</f>
        <v>49.818781400475</v>
      </c>
      <c r="L71" s="30" t="n">
        <f aca="false">(G71*0.9825)*5.1/100</f>
        <v>105.864910476009</v>
      </c>
      <c r="M71" s="30" t="n">
        <f aca="false">(G71*0.9825)*0.5/100</f>
        <v>10.3789127917656</v>
      </c>
      <c r="N71" s="30" t="n">
        <f aca="false">IF(G71&lt;(3170*(C71/100)),(G71*2.64/100),3170*(C71/100)*2.64/100)</f>
        <v>55.776752713</v>
      </c>
      <c r="O71" s="30" t="n">
        <f aca="false">IF((G71&gt;(3170*C71/100)),((G71-(3170*C71/100))*(6.58/100)),0)</f>
        <v>0</v>
      </c>
      <c r="P71" s="30" t="n">
        <f aca="false">IF(((G71-(H71+I71+J71+N71+O71))&gt;1426.13),((G71-(H71+I71+J71+N71+O71))*1/100),0)</f>
        <v>18.9007132488825</v>
      </c>
      <c r="Q71" s="31" t="n">
        <f aca="false">G71-SUM(H71:P71)</f>
        <v>1705.10800697112</v>
      </c>
    </row>
    <row r="72" customFormat="false" ht="14.25" hidden="false" customHeight="false" outlineLevel="0" collapsed="false">
      <c r="A72" s="28" t="s">
        <v>104</v>
      </c>
      <c r="B72" s="29" t="n">
        <v>466</v>
      </c>
      <c r="C72" s="29" t="n">
        <v>100</v>
      </c>
      <c r="D72" s="30" t="n">
        <f aca="false">($D$1*(B72/12)*C72)/100</f>
        <v>2157.71591666667</v>
      </c>
      <c r="E72" s="30" t="n">
        <f aca="false">IF(B72&gt;=313,D72,E69)*3/100</f>
        <v>64.7314775</v>
      </c>
      <c r="F72" s="30" t="n">
        <f aca="false">IF(B72&lt;315,1457.52*C72/100-D72,0)</f>
        <v>0</v>
      </c>
      <c r="G72" s="30" t="n">
        <f aca="false">SUM(D72:F72)</f>
        <v>2222.44739416667</v>
      </c>
      <c r="H72" s="30" t="n">
        <f aca="false">G72*0.75/100</f>
        <v>16.66835545625</v>
      </c>
      <c r="I72" s="30" t="n">
        <f aca="false">G72*0.3/100</f>
        <v>6.6673421825</v>
      </c>
      <c r="J72" s="30" t="n">
        <f aca="false">IF(G72&lt;3170*(C72/100),G72*6.85/100,3170*(C72/100)*6.85/100)</f>
        <v>152.237646500417</v>
      </c>
      <c r="K72" s="30" t="n">
        <f aca="false">(G72*0.9825)*2.4/100</f>
        <v>52.40530955445</v>
      </c>
      <c r="L72" s="30" t="n">
        <f aca="false">(G72*0.9825)*5.1/100</f>
        <v>111.361282803206</v>
      </c>
      <c r="M72" s="30" t="n">
        <f aca="false">(G72*0.9825)*0.5/100</f>
        <v>10.9177728238438</v>
      </c>
      <c r="N72" s="30" t="n">
        <f aca="false">IF(G72&lt;(3170*(C72/100)),(G72*2.64/100),3170*(C72/100)*2.64/100)</f>
        <v>58.672611206</v>
      </c>
      <c r="O72" s="30" t="n">
        <f aca="false">IF((G72&gt;(3170*C72/100)),((G72-(3170*C72/100))*(6.58/100)),0)</f>
        <v>0</v>
      </c>
      <c r="P72" s="30" t="n">
        <f aca="false">IF(((G72-(H72+I72+J72+N72+O72))&gt;1426.13),((G72-(H72+I72+J72+N72+O72))*1/100),0)</f>
        <v>19.882014388215</v>
      </c>
      <c r="Q72" s="31" t="n">
        <f aca="false">G72-SUM(H72:P72)</f>
        <v>1793.63505925179</v>
      </c>
    </row>
    <row r="73" customFormat="false" ht="14.25" hidden="false" customHeight="false" outlineLevel="0" collapsed="false">
      <c r="A73" s="28" t="s">
        <v>105</v>
      </c>
      <c r="B73" s="29" t="n">
        <v>486</v>
      </c>
      <c r="C73" s="29" t="n">
        <v>100</v>
      </c>
      <c r="D73" s="30" t="n">
        <f aca="false">($D$1*(B73/12)*C73)/100</f>
        <v>2250.32175</v>
      </c>
      <c r="E73" s="30" t="n">
        <f aca="false">IF(B73&gt;=313,D73,E70)*3/100</f>
        <v>67.5096525</v>
      </c>
      <c r="F73" s="30" t="n">
        <f aca="false">IF(B73&lt;315,1457.52*C73/100-D73,0)</f>
        <v>0</v>
      </c>
      <c r="G73" s="30" t="n">
        <f aca="false">SUM(D73:F73)</f>
        <v>2317.8314025</v>
      </c>
      <c r="H73" s="30" t="n">
        <f aca="false">G73*0.75/100</f>
        <v>17.38373551875</v>
      </c>
      <c r="I73" s="30" t="n">
        <f aca="false">G73*0.3/100</f>
        <v>6.9534942075</v>
      </c>
      <c r="J73" s="30" t="n">
        <f aca="false">IF(G73&lt;3170*(C73/100),G73*6.85/100,3170*(C73/100)*6.85/100)</f>
        <v>158.77145107125</v>
      </c>
      <c r="K73" s="30" t="n">
        <f aca="false">(G73*0.9825)*2.4/100</f>
        <v>54.65446447095</v>
      </c>
      <c r="L73" s="30" t="n">
        <f aca="false">(G73*0.9825)*5.1/100</f>
        <v>116.140737000769</v>
      </c>
      <c r="M73" s="30" t="n">
        <f aca="false">(G73*0.9825)*0.5/100</f>
        <v>11.3863467647813</v>
      </c>
      <c r="N73" s="30" t="n">
        <f aca="false">IF(G73&lt;(3170*(C73/100)),(G73*2.64/100),3170*(C73/100)*2.64/100)</f>
        <v>61.190749026</v>
      </c>
      <c r="O73" s="30" t="n">
        <f aca="false">IF((G73&gt;(3170*C73/100)),((G73-(3170*C73/100))*(6.58/100)),0)</f>
        <v>0</v>
      </c>
      <c r="P73" s="30" t="n">
        <f aca="false">IF(((G73-(H73+I73+J73+N73+O73))&gt;1426.13),((G73-(H73+I73+J73+N73+O73))*1/100),0)</f>
        <v>20.735319726765</v>
      </c>
      <c r="Q73" s="31" t="n">
        <f aca="false">G73-SUM(H73:P73)</f>
        <v>1870.61510471323</v>
      </c>
    </row>
    <row r="74" customFormat="false" ht="14.25" hidden="false" customHeight="false" outlineLevel="0" collapsed="false">
      <c r="A74" s="28" t="s">
        <v>106</v>
      </c>
      <c r="B74" s="29" t="n">
        <v>327</v>
      </c>
      <c r="C74" s="29" t="n">
        <v>100</v>
      </c>
      <c r="D74" s="30" t="n">
        <f aca="false">($D$1*(B74/12)*C74)/100</f>
        <v>1514.105375</v>
      </c>
      <c r="E74" s="30" t="n">
        <f aca="false">IF(B74&gt;=313,D74,E71)*3/100</f>
        <v>45.42316125</v>
      </c>
      <c r="F74" s="30" t="n">
        <f aca="false">IF(B74&lt;315,1457.52*C74/100-D74,0)</f>
        <v>0</v>
      </c>
      <c r="G74" s="30" t="n">
        <f aca="false">SUM(D74:F74)</f>
        <v>1559.52853625</v>
      </c>
      <c r="H74" s="30" t="n">
        <f aca="false">G74*0.75/100</f>
        <v>11.696464021875</v>
      </c>
      <c r="I74" s="30" t="n">
        <f aca="false">G74*0.3/100</f>
        <v>4.67858560875</v>
      </c>
      <c r="J74" s="30" t="n">
        <f aca="false">IF(G74&lt;3170*(C74/100),G74*6.85/100,3170*(C74/100)*6.85/100)</f>
        <v>106.827704733125</v>
      </c>
      <c r="K74" s="30" t="n">
        <f aca="false">(G74*0.9825)*2.4/100</f>
        <v>36.773682884775</v>
      </c>
      <c r="L74" s="30" t="n">
        <f aca="false">(G74*0.9825)*5.1/100</f>
        <v>78.1440761301469</v>
      </c>
      <c r="M74" s="30" t="n">
        <f aca="false">(G74*0.9825)*0.5/100</f>
        <v>7.66118393432812</v>
      </c>
      <c r="N74" s="30" t="n">
        <f aca="false">IF(G74&lt;(3170*(C74/100)),(G74*2.64/100),3170*(C74/100)*2.64/100)</f>
        <v>41.171553357</v>
      </c>
      <c r="O74" s="30" t="n">
        <f aca="false">IF((G74&gt;(3170*C74/100)),((G74-(3170*C74/100))*(6.58/100)),0)</f>
        <v>0</v>
      </c>
      <c r="P74" s="30" t="n">
        <f aca="false">IF(((G74-(H74+I74+J74+N74+O74))&gt;1426.13),((G74-(H74+I74+J74+N74+O74))*1/100),0)</f>
        <v>0</v>
      </c>
      <c r="Q74" s="31" t="n">
        <f aca="false">G74-SUM(H74:P74)</f>
        <v>1272.57528558</v>
      </c>
    </row>
    <row r="75" customFormat="false" ht="14.25" hidden="false" customHeight="false" outlineLevel="0" collapsed="false">
      <c r="A75" s="28" t="s">
        <v>107</v>
      </c>
      <c r="B75" s="29" t="n">
        <v>332</v>
      </c>
      <c r="C75" s="29" t="n">
        <v>100</v>
      </c>
      <c r="D75" s="30" t="n">
        <f aca="false">($D$1*(B75/12)*C75)/100</f>
        <v>1537.25683333333</v>
      </c>
      <c r="E75" s="30" t="n">
        <f aca="false">IF(B75&gt;=313,D75,E72)*3/100</f>
        <v>46.117705</v>
      </c>
      <c r="F75" s="30" t="n">
        <f aca="false">IF(B75&lt;315,1457.52*C75/100-D75,0)</f>
        <v>0</v>
      </c>
      <c r="G75" s="30" t="n">
        <f aca="false">SUM(D75:F75)</f>
        <v>1583.37453833333</v>
      </c>
      <c r="H75" s="30" t="n">
        <f aca="false">G75*0.75/100</f>
        <v>11.8753090375</v>
      </c>
      <c r="I75" s="30" t="n">
        <f aca="false">G75*0.3/100</f>
        <v>4.750123615</v>
      </c>
      <c r="J75" s="30" t="n">
        <f aca="false">IF(G75&lt;3170*(C75/100),G75*6.85/100,3170*(C75/100)*6.85/100)</f>
        <v>108.461155875833</v>
      </c>
      <c r="K75" s="30" t="n">
        <f aca="false">(G75*0.9825)*2.4/100</f>
        <v>37.3359716139</v>
      </c>
      <c r="L75" s="30" t="n">
        <f aca="false">(G75*0.9825)*5.1/100</f>
        <v>79.3389396795375</v>
      </c>
      <c r="M75" s="30" t="n">
        <f aca="false">(G75*0.9825)*0.5/100</f>
        <v>7.7783274195625</v>
      </c>
      <c r="N75" s="30" t="n">
        <f aca="false">IF(G75&lt;(3170*(C75/100)),(G75*2.64/100),3170*(C75/100)*2.64/100)</f>
        <v>41.801087812</v>
      </c>
      <c r="O75" s="30" t="n">
        <f aca="false">IF((G75&gt;(3170*C75/100)),((G75-(3170*C75/100))*(6.58/100)),0)</f>
        <v>0</v>
      </c>
      <c r="P75" s="30" t="n">
        <f aca="false">IF(((G75-(H75+I75+J75+N75+O75))&gt;1426.13),((G75-(H75+I75+J75+N75+O75))*1/100),0)</f>
        <v>0</v>
      </c>
      <c r="Q75" s="31" t="n">
        <f aca="false">G75-SUM(H75:P75)</f>
        <v>1292.03362328</v>
      </c>
    </row>
    <row r="76" customFormat="false" ht="14.25" hidden="false" customHeight="false" outlineLevel="0" collapsed="false">
      <c r="A76" s="28" t="s">
        <v>108</v>
      </c>
      <c r="B76" s="29" t="n">
        <v>340</v>
      </c>
      <c r="C76" s="29" t="n">
        <v>100</v>
      </c>
      <c r="D76" s="30" t="n">
        <f aca="false">($D$1*(B76/12)*C76)/100</f>
        <v>1574.29916666667</v>
      </c>
      <c r="E76" s="30" t="n">
        <f aca="false">IF(B76&gt;=313,D76,E73)*3/100</f>
        <v>47.228975</v>
      </c>
      <c r="F76" s="30" t="n">
        <f aca="false">IF(B76&lt;315,1457.52*C76/100-D76,0)</f>
        <v>0</v>
      </c>
      <c r="G76" s="30" t="n">
        <f aca="false">SUM(D76:F76)</f>
        <v>1621.52814166667</v>
      </c>
      <c r="H76" s="30" t="n">
        <f aca="false">G76*0.75/100</f>
        <v>12.1614610625</v>
      </c>
      <c r="I76" s="30" t="n">
        <f aca="false">G76*0.3/100</f>
        <v>4.864584425</v>
      </c>
      <c r="J76" s="30" t="n">
        <f aca="false">IF(G76&lt;3170*(C76/100),G76*6.85/100,3170*(C76/100)*6.85/100)</f>
        <v>111.074677704167</v>
      </c>
      <c r="K76" s="30" t="n">
        <f aca="false">(G76*0.9825)*2.4/100</f>
        <v>38.2356335805</v>
      </c>
      <c r="L76" s="30" t="n">
        <f aca="false">(G76*0.9825)*5.1/100</f>
        <v>81.2507213585625</v>
      </c>
      <c r="M76" s="30" t="n">
        <f aca="false">(G76*0.9825)*0.5/100</f>
        <v>7.9657569959375</v>
      </c>
      <c r="N76" s="30" t="n">
        <f aca="false">IF(G76&lt;(3170*(C76/100)),(G76*2.64/100),3170*(C76/100)*2.64/100)</f>
        <v>42.80834294</v>
      </c>
      <c r="O76" s="30" t="n">
        <f aca="false">IF((G76&gt;(3170*C76/100)),((G76-(3170*C76/100))*(6.58/100)),0)</f>
        <v>0</v>
      </c>
      <c r="P76" s="30" t="n">
        <f aca="false">IF(((G76-(H76+I76+J76+N76+O76))&gt;1426.13),((G76-(H76+I76+J76+N76+O76))*1/100),0)</f>
        <v>14.50619075535</v>
      </c>
      <c r="Q76" s="31" t="n">
        <f aca="false">G76-SUM(H76:P76)</f>
        <v>1308.66077284465</v>
      </c>
    </row>
    <row r="77" customFormat="false" ht="14.25" hidden="false" customHeight="false" outlineLevel="0" collapsed="false">
      <c r="A77" s="28" t="s">
        <v>109</v>
      </c>
      <c r="B77" s="29" t="n">
        <v>348</v>
      </c>
      <c r="C77" s="29" t="n">
        <v>100</v>
      </c>
      <c r="D77" s="30" t="n">
        <f aca="false">($D$1*(B77/12)*C77)/100</f>
        <v>1611.3415</v>
      </c>
      <c r="E77" s="30" t="n">
        <f aca="false">IF(B77&gt;=313,D77,E74)*3/100</f>
        <v>48.340245</v>
      </c>
      <c r="F77" s="30" t="n">
        <f aca="false">IF(B77&lt;315,1457.52*C77/100-D77,0)</f>
        <v>0</v>
      </c>
      <c r="G77" s="30" t="n">
        <f aca="false">SUM(D77:F77)</f>
        <v>1659.681745</v>
      </c>
      <c r="H77" s="30" t="n">
        <f aca="false">G77*0.75/100</f>
        <v>12.4476130875</v>
      </c>
      <c r="I77" s="30" t="n">
        <f aca="false">G77*0.3/100</f>
        <v>4.979045235</v>
      </c>
      <c r="J77" s="30" t="n">
        <f aca="false">IF(G77&lt;3170*(C77/100),G77*6.85/100,3170*(C77/100)*6.85/100)</f>
        <v>113.6881995325</v>
      </c>
      <c r="K77" s="30" t="n">
        <f aca="false">(G77*0.9825)*2.4/100</f>
        <v>39.1352955471</v>
      </c>
      <c r="L77" s="30" t="n">
        <f aca="false">(G77*0.9825)*5.1/100</f>
        <v>83.1625030375875</v>
      </c>
      <c r="M77" s="30" t="n">
        <f aca="false">(G77*0.9825)*0.5/100</f>
        <v>8.1531865723125</v>
      </c>
      <c r="N77" s="30" t="n">
        <f aca="false">IF(G77&lt;(3170*(C77/100)),(G77*2.64/100),3170*(C77/100)*2.64/100)</f>
        <v>43.815598068</v>
      </c>
      <c r="O77" s="30" t="n">
        <f aca="false">IF((G77&gt;(3170*C77/100)),((G77-(3170*C77/100))*(6.58/100)),0)</f>
        <v>0</v>
      </c>
      <c r="P77" s="30" t="n">
        <f aca="false">IF(((G77-(H77+I77+J77+N77+O77))&gt;1426.13),((G77-(H77+I77+J77+N77+O77))*1/100),0)</f>
        <v>14.84751289077</v>
      </c>
      <c r="Q77" s="31" t="n">
        <f aca="false">G77-SUM(H77:P77)</f>
        <v>1339.45279102923</v>
      </c>
    </row>
    <row r="78" customFormat="false" ht="14.25" hidden="false" customHeight="false" outlineLevel="0" collapsed="false">
      <c r="A78" s="28" t="s">
        <v>110</v>
      </c>
      <c r="B78" s="29" t="n">
        <v>361</v>
      </c>
      <c r="C78" s="29" t="n">
        <v>100</v>
      </c>
      <c r="D78" s="30" t="n">
        <f aca="false">($D$1*(B78/12)*C78)/100</f>
        <v>1671.53529166667</v>
      </c>
      <c r="E78" s="30" t="n">
        <f aca="false">IF(B78&gt;=313,D78,E75)*3/100</f>
        <v>50.14605875</v>
      </c>
      <c r="F78" s="30" t="n">
        <f aca="false">IF(B78&lt;315,1457.52*C78/100-D78,0)</f>
        <v>0</v>
      </c>
      <c r="G78" s="30" t="n">
        <f aca="false">SUM(D78:F78)</f>
        <v>1721.68135041667</v>
      </c>
      <c r="H78" s="30" t="n">
        <f aca="false">G78*0.75/100</f>
        <v>12.912610128125</v>
      </c>
      <c r="I78" s="30" t="n">
        <f aca="false">G78*0.3/100</f>
        <v>5.16504405125</v>
      </c>
      <c r="J78" s="30" t="n">
        <f aca="false">IF(G78&lt;3170*(C78/100),G78*6.85/100,3170*(C78/100)*6.85/100)</f>
        <v>117.935172503542</v>
      </c>
      <c r="K78" s="30" t="n">
        <f aca="false">(G78*0.9825)*2.4/100</f>
        <v>40.597246242825</v>
      </c>
      <c r="L78" s="30" t="n">
        <f aca="false">(G78*0.9825)*5.1/100</f>
        <v>86.2691482660031</v>
      </c>
      <c r="M78" s="30" t="n">
        <f aca="false">(G78*0.9825)*0.5/100</f>
        <v>8.45775963392187</v>
      </c>
      <c r="N78" s="30" t="n">
        <f aca="false">IF(G78&lt;(3170*(C78/100)),(G78*2.64/100),3170*(C78/100)*2.64/100)</f>
        <v>45.452387651</v>
      </c>
      <c r="O78" s="30" t="n">
        <f aca="false">IF((G78&gt;(3170*C78/100)),((G78-(3170*C78/100))*(6.58/100)),0)</f>
        <v>0</v>
      </c>
      <c r="P78" s="30" t="n">
        <f aca="false">IF(((G78-(H78+I78+J78+N78+O78))&gt;1426.13),((G78-(H78+I78+J78+N78+O78))*1/100),0)</f>
        <v>15.4021613608275</v>
      </c>
      <c r="Q78" s="31" t="n">
        <f aca="false">G78-SUM(H78:P78)</f>
        <v>1389.48982057917</v>
      </c>
    </row>
    <row r="79" customFormat="false" ht="14.25" hidden="false" customHeight="false" outlineLevel="0" collapsed="false">
      <c r="A79" s="28" t="s">
        <v>111</v>
      </c>
      <c r="B79" s="29" t="n">
        <v>375</v>
      </c>
      <c r="C79" s="29" t="n">
        <v>100</v>
      </c>
      <c r="D79" s="30" t="n">
        <f aca="false">($D$1*(B79/12)*C79)/100</f>
        <v>1736.359375</v>
      </c>
      <c r="E79" s="30" t="n">
        <f aca="false">IF(B79&gt;=313,D79,E76)*3/100</f>
        <v>52.09078125</v>
      </c>
      <c r="F79" s="30" t="n">
        <f aca="false">IF(B79&lt;315,1457.52*C79/100-D79,0)</f>
        <v>0</v>
      </c>
      <c r="G79" s="30" t="n">
        <f aca="false">SUM(D79:F79)</f>
        <v>1788.45015625</v>
      </c>
      <c r="H79" s="30" t="n">
        <f aca="false">G79*0.75/100</f>
        <v>13.413376171875</v>
      </c>
      <c r="I79" s="30" t="n">
        <f aca="false">G79*0.3/100</f>
        <v>5.36535046875</v>
      </c>
      <c r="J79" s="30" t="n">
        <f aca="false">IF(G79&lt;3170*(C79/100),G79*6.85/100,3170*(C79/100)*6.85/100)</f>
        <v>122.508835703125</v>
      </c>
      <c r="K79" s="30" t="n">
        <f aca="false">(G79*0.9825)*2.4/100</f>
        <v>42.171654684375</v>
      </c>
      <c r="L79" s="30" t="n">
        <f aca="false">(G79*0.9825)*5.1/100</f>
        <v>89.6147662042969</v>
      </c>
      <c r="M79" s="30" t="n">
        <f aca="false">(G79*0.9825)*0.5/100</f>
        <v>8.78576139257813</v>
      </c>
      <c r="N79" s="30" t="n">
        <f aca="false">IF(G79&lt;(3170*(C79/100)),(G79*2.64/100),3170*(C79/100)*2.64/100)</f>
        <v>47.215084125</v>
      </c>
      <c r="O79" s="30" t="n">
        <f aca="false">IF((G79&gt;(3170*C79/100)),((G79-(3170*C79/100))*(6.58/100)),0)</f>
        <v>0</v>
      </c>
      <c r="P79" s="30" t="n">
        <f aca="false">IF(((G79-(H79+I79+J79+N79+O79))&gt;1426.13),((G79-(H79+I79+J79+N79+O79))*1/100),0)</f>
        <v>15.9994750978125</v>
      </c>
      <c r="Q79" s="31" t="n">
        <f aca="false">G79-SUM(H79:P79)</f>
        <v>1443.37585240219</v>
      </c>
    </row>
    <row r="80" customFormat="false" ht="14.25" hidden="false" customHeight="false" outlineLevel="0" collapsed="false">
      <c r="A80" s="28" t="s">
        <v>112</v>
      </c>
      <c r="B80" s="29" t="n">
        <v>390</v>
      </c>
      <c r="C80" s="29" t="n">
        <v>100</v>
      </c>
      <c r="D80" s="30" t="n">
        <f aca="false">($D$1*(B80/12)*C80)/100</f>
        <v>1805.81375</v>
      </c>
      <c r="E80" s="30" t="n">
        <f aca="false">IF(B80&gt;=313,D80,E77)*3/100</f>
        <v>54.1744125</v>
      </c>
      <c r="F80" s="30" t="n">
        <f aca="false">IF(B80&lt;315,1457.52*C80/100-D80,0)</f>
        <v>0</v>
      </c>
      <c r="G80" s="30" t="n">
        <f aca="false">SUM(D80:F80)</f>
        <v>1859.9881625</v>
      </c>
      <c r="H80" s="30" t="n">
        <f aca="false">G80*0.75/100</f>
        <v>13.94991121875</v>
      </c>
      <c r="I80" s="30" t="n">
        <f aca="false">G80*0.3/100</f>
        <v>5.5799644875</v>
      </c>
      <c r="J80" s="30" t="n">
        <f aca="false">IF(G80&lt;3170*(C80/100),G80*6.85/100,3170*(C80/100)*6.85/100)</f>
        <v>127.40918913125</v>
      </c>
      <c r="K80" s="30" t="n">
        <f aca="false">(G80*0.9825)*2.4/100</f>
        <v>43.85852087175</v>
      </c>
      <c r="L80" s="30" t="n">
        <f aca="false">(G80*0.9825)*5.1/100</f>
        <v>93.1993568524688</v>
      </c>
      <c r="M80" s="30" t="n">
        <f aca="false">(G80*0.9825)*0.5/100</f>
        <v>9.13719184828125</v>
      </c>
      <c r="N80" s="30" t="n">
        <f aca="false">IF(G80&lt;(3170*(C80/100)),(G80*2.64/100),3170*(C80/100)*2.64/100)</f>
        <v>49.10368749</v>
      </c>
      <c r="O80" s="30" t="n">
        <f aca="false">IF((G80&gt;(3170*C80/100)),((G80-(3170*C80/100))*(6.58/100)),0)</f>
        <v>0</v>
      </c>
      <c r="P80" s="30" t="n">
        <f aca="false">IF(((G80-(H80+I80+J80+N80+O80))&gt;1426.13),((G80-(H80+I80+J80+N80+O80))*1/100),0)</f>
        <v>16.639454101725</v>
      </c>
      <c r="Q80" s="31" t="n">
        <f aca="false">G80-SUM(H80:P80)</f>
        <v>1501.11088649828</v>
      </c>
    </row>
    <row r="81" customFormat="false" ht="14.25" hidden="false" customHeight="false" outlineLevel="0" collapsed="false">
      <c r="A81" s="28" t="s">
        <v>113</v>
      </c>
      <c r="B81" s="29" t="n">
        <v>405</v>
      </c>
      <c r="C81" s="29" t="n">
        <v>100</v>
      </c>
      <c r="D81" s="30" t="n">
        <f aca="false">($D$1*(B81/12)*C81)/100</f>
        <v>1875.268125</v>
      </c>
      <c r="E81" s="30" t="n">
        <f aca="false">IF(B81&gt;=313,D81,E78)*3/100</f>
        <v>56.25804375</v>
      </c>
      <c r="F81" s="30" t="n">
        <f aca="false">IF(B81&lt;315,1457.52*C81/100-D81,0)</f>
        <v>0</v>
      </c>
      <c r="G81" s="30" t="n">
        <f aca="false">SUM(D81:F81)</f>
        <v>1931.52616875</v>
      </c>
      <c r="H81" s="30" t="n">
        <f aca="false">G81*0.75/100</f>
        <v>14.486446265625</v>
      </c>
      <c r="I81" s="30" t="n">
        <f aca="false">G81*0.3/100</f>
        <v>5.79457850625</v>
      </c>
      <c r="J81" s="30" t="n">
        <f aca="false">IF(G81&lt;3170*(C81/100),G81*6.85/100,3170*(C81/100)*6.85/100)</f>
        <v>132.309542559375</v>
      </c>
      <c r="K81" s="30" t="n">
        <f aca="false">(G81*0.9825)*2.4/100</f>
        <v>45.545387059125</v>
      </c>
      <c r="L81" s="30" t="n">
        <f aca="false">(G81*0.9825)*5.1/100</f>
        <v>96.7839475006406</v>
      </c>
      <c r="M81" s="30" t="n">
        <f aca="false">(G81*0.9825)*0.5/100</f>
        <v>9.48862230398438</v>
      </c>
      <c r="N81" s="30" t="n">
        <f aca="false">IF(G81&lt;(3170*(C81/100)),(G81*2.64/100),3170*(C81/100)*2.64/100)</f>
        <v>50.992290855</v>
      </c>
      <c r="O81" s="30" t="n">
        <f aca="false">IF((G81&gt;(3170*C81/100)),((G81-(3170*C81/100))*(6.58/100)),0)</f>
        <v>0</v>
      </c>
      <c r="P81" s="30" t="n">
        <f aca="false">IF(((G81-(H81+I81+J81+N81+O81))&gt;1426.13),((G81-(H81+I81+J81+N81+O81))*1/100),0)</f>
        <v>17.2794331056375</v>
      </c>
      <c r="Q81" s="31" t="n">
        <f aca="false">G81-SUM(H81:P81)</f>
        <v>1558.84592059436</v>
      </c>
    </row>
    <row r="82" customFormat="false" ht="14.25" hidden="false" customHeight="false" outlineLevel="0" collapsed="false">
      <c r="A82" s="28" t="s">
        <v>114</v>
      </c>
      <c r="B82" s="29" t="n">
        <v>425</v>
      </c>
      <c r="C82" s="29" t="n">
        <v>100</v>
      </c>
      <c r="D82" s="30" t="n">
        <f aca="false">($D$1*(B82/12)*C82)/100</f>
        <v>1967.87395833333</v>
      </c>
      <c r="E82" s="30" t="n">
        <f aca="false">IF(B82&gt;=313,D82,E79)*3/100</f>
        <v>59.03621875</v>
      </c>
      <c r="F82" s="30" t="n">
        <f aca="false">IF(B82&lt;315,1457.52*C82/100-D82,0)</f>
        <v>0</v>
      </c>
      <c r="G82" s="30" t="n">
        <f aca="false">SUM(D82:F82)</f>
        <v>2026.91017708333</v>
      </c>
      <c r="H82" s="30" t="n">
        <f aca="false">G82*0.75/100</f>
        <v>15.201826328125</v>
      </c>
      <c r="I82" s="30" t="n">
        <f aca="false">G82*0.3/100</f>
        <v>6.08073053125</v>
      </c>
      <c r="J82" s="30" t="n">
        <f aca="false">IF(G82&lt;3170*(C82/100),G82*6.85/100,3170*(C82/100)*6.85/100)</f>
        <v>138.843347130208</v>
      </c>
      <c r="K82" s="30" t="n">
        <f aca="false">(G82*0.9825)*2.4/100</f>
        <v>47.794541975625</v>
      </c>
      <c r="L82" s="30" t="n">
        <f aca="false">(G82*0.9825)*5.1/100</f>
        <v>101.563401698203</v>
      </c>
      <c r="M82" s="30" t="n">
        <f aca="false">(G82*0.9825)*0.5/100</f>
        <v>9.95719624492187</v>
      </c>
      <c r="N82" s="30" t="n">
        <f aca="false">IF(G82&lt;(3170*(C82/100)),(G82*2.64/100),3170*(C82/100)*2.64/100)</f>
        <v>53.510428675</v>
      </c>
      <c r="O82" s="30" t="n">
        <f aca="false">IF((G82&gt;(3170*C82/100)),((G82-(3170*C82/100))*(6.58/100)),0)</f>
        <v>0</v>
      </c>
      <c r="P82" s="30" t="n">
        <f aca="false">IF(((G82-(H82+I82+J82+N82+O82))&gt;1426.13),((G82-(H82+I82+J82+N82+O82))*1/100),0)</f>
        <v>18.1327384441875</v>
      </c>
      <c r="Q82" s="31" t="n">
        <f aca="false">G82-SUM(H82:P82)</f>
        <v>1635.82596605581</v>
      </c>
    </row>
    <row r="83" customFormat="false" ht="14.25" hidden="false" customHeight="false" outlineLevel="0" collapsed="false">
      <c r="A83" s="28" t="s">
        <v>115</v>
      </c>
      <c r="B83" s="29" t="n">
        <v>445</v>
      </c>
      <c r="C83" s="29" t="n">
        <v>100</v>
      </c>
      <c r="D83" s="30" t="n">
        <f aca="false">($D$1*(B83/12)*C83)/100</f>
        <v>2060.47979166667</v>
      </c>
      <c r="E83" s="30" t="n">
        <f aca="false">IF(B83&gt;=313,D83,E80)*3/100</f>
        <v>61.81439375</v>
      </c>
      <c r="F83" s="30" t="n">
        <f aca="false">IF(B83&lt;315,1457.52*C83/100-D83,0)</f>
        <v>0</v>
      </c>
      <c r="G83" s="30" t="n">
        <f aca="false">SUM(D83:F83)</f>
        <v>2122.29418541667</v>
      </c>
      <c r="H83" s="30" t="n">
        <f aca="false">G83*0.75/100</f>
        <v>15.917206390625</v>
      </c>
      <c r="I83" s="30" t="n">
        <f aca="false">G83*0.3/100</f>
        <v>6.36688255625</v>
      </c>
      <c r="J83" s="30" t="n">
        <f aca="false">IF(G83&lt;3170*(C83/100),G83*6.85/100,3170*(C83/100)*6.85/100)</f>
        <v>145.377151701042</v>
      </c>
      <c r="K83" s="30" t="n">
        <f aca="false">(G83*0.9825)*2.4/100</f>
        <v>50.043696892125</v>
      </c>
      <c r="L83" s="30" t="n">
        <f aca="false">(G83*0.9825)*5.1/100</f>
        <v>106.342855895766</v>
      </c>
      <c r="M83" s="30" t="n">
        <f aca="false">(G83*0.9825)*0.5/100</f>
        <v>10.4257701858594</v>
      </c>
      <c r="N83" s="30" t="n">
        <f aca="false">IF(G83&lt;(3170*(C83/100)),(G83*2.64/100),3170*(C83/100)*2.64/100)</f>
        <v>56.028566495</v>
      </c>
      <c r="O83" s="30" t="n">
        <f aca="false">IF((G83&gt;(3170*C83/100)),((G83-(3170*C83/100))*(6.58/100)),0)</f>
        <v>0</v>
      </c>
      <c r="P83" s="30" t="n">
        <f aca="false">IF(((G83-(H83+I83+J83+N83+O83))&gt;1426.13),((G83-(H83+I83+J83+N83+O83))*1/100),0)</f>
        <v>18.9860437827375</v>
      </c>
      <c r="Q83" s="31" t="n">
        <f aca="false">G83-SUM(H83:P83)</f>
        <v>1712.80601151726</v>
      </c>
    </row>
    <row r="84" customFormat="false" ht="14.25" hidden="false" customHeight="false" outlineLevel="0" collapsed="false">
      <c r="A84" s="28" t="s">
        <v>116</v>
      </c>
      <c r="B84" s="29" t="n">
        <v>468</v>
      </c>
      <c r="C84" s="29" t="n">
        <v>100</v>
      </c>
      <c r="D84" s="30" t="n">
        <f aca="false">($D$1*(B84/12)*C84)/100</f>
        <v>2166.9765</v>
      </c>
      <c r="E84" s="30" t="n">
        <f aca="false">IF(B84&gt;=313,D84,E81)*3/100</f>
        <v>65.009295</v>
      </c>
      <c r="F84" s="30" t="n">
        <f aca="false">IF(B84&lt;315,1457.52*C84/100-D84,0)</f>
        <v>0</v>
      </c>
      <c r="G84" s="30" t="n">
        <f aca="false">SUM(D84:F84)</f>
        <v>2231.985795</v>
      </c>
      <c r="H84" s="30" t="n">
        <f aca="false">G84*0.75/100</f>
        <v>16.7398934625</v>
      </c>
      <c r="I84" s="30" t="n">
        <f aca="false">G84*0.3/100</f>
        <v>6.695957385</v>
      </c>
      <c r="J84" s="30" t="n">
        <f aca="false">IF(G84&lt;3170*(C84/100),G84*6.85/100,3170*(C84/100)*6.85/100)</f>
        <v>152.8910269575</v>
      </c>
      <c r="K84" s="30" t="n">
        <f aca="false">(G84*0.9825)*2.4/100</f>
        <v>52.6302250461</v>
      </c>
      <c r="L84" s="30" t="n">
        <f aca="false">(G84*0.9825)*5.1/100</f>
        <v>111.839228222962</v>
      </c>
      <c r="M84" s="30" t="n">
        <f aca="false">(G84*0.9825)*0.5/100</f>
        <v>10.9646302179375</v>
      </c>
      <c r="N84" s="30" t="n">
        <f aca="false">IF(G84&lt;(3170*(C84/100)),(G84*2.64/100),3170*(C84/100)*2.64/100)</f>
        <v>58.924424988</v>
      </c>
      <c r="O84" s="30" t="n">
        <f aca="false">IF((G84&gt;(3170*C84/100)),((G84-(3170*C84/100))*(6.58/100)),0)</f>
        <v>0</v>
      </c>
      <c r="P84" s="30" t="n">
        <f aca="false">IF(((G84-(H84+I84+J84+N84+O84))&gt;1426.13),((G84-(H84+I84+J84+N84+O84))*1/100),0)</f>
        <v>19.96734492207</v>
      </c>
      <c r="Q84" s="31" t="n">
        <f aca="false">G84-SUM(H84:P84)</f>
        <v>1801.33306379793</v>
      </c>
    </row>
    <row r="85" customFormat="false" ht="14.25" hidden="false" customHeight="false" outlineLevel="0" collapsed="false">
      <c r="A85" s="28" t="s">
        <v>117</v>
      </c>
      <c r="B85" s="29" t="n">
        <v>491</v>
      </c>
      <c r="C85" s="29" t="n">
        <v>100</v>
      </c>
      <c r="D85" s="30" t="n">
        <f aca="false">($D$1*(B85/12)*C85)/100</f>
        <v>2273.47320833333</v>
      </c>
      <c r="E85" s="30" t="n">
        <f aca="false">IF(B85&gt;=313,D85,E82)*3/100</f>
        <v>68.20419625</v>
      </c>
      <c r="F85" s="30" t="n">
        <f aca="false">IF(B85&lt;315,1457.52*C85/100-D85,0)</f>
        <v>0</v>
      </c>
      <c r="G85" s="30" t="n">
        <f aca="false">SUM(D85:F85)</f>
        <v>2341.67740458333</v>
      </c>
      <c r="H85" s="30" t="n">
        <f aca="false">G85*0.75/100</f>
        <v>17.562580534375</v>
      </c>
      <c r="I85" s="30" t="n">
        <f aca="false">G85*0.3/100</f>
        <v>7.02503221375</v>
      </c>
      <c r="J85" s="30" t="n">
        <f aca="false">IF(G85&lt;3170*(C85/100),G85*6.85/100,3170*(C85/100)*6.85/100)</f>
        <v>160.404902213958</v>
      </c>
      <c r="K85" s="30" t="n">
        <f aca="false">(G85*0.9825)*2.4/100</f>
        <v>55.216753200075</v>
      </c>
      <c r="L85" s="30" t="n">
        <f aca="false">(G85*0.9825)*5.1/100</f>
        <v>117.335600550159</v>
      </c>
      <c r="M85" s="30" t="n">
        <f aca="false">(G85*0.9825)*0.5/100</f>
        <v>11.5034902500156</v>
      </c>
      <c r="N85" s="30" t="n">
        <f aca="false">IF(G85&lt;(3170*(C85/100)),(G85*2.64/100),3170*(C85/100)*2.64/100)</f>
        <v>61.820283481</v>
      </c>
      <c r="O85" s="30" t="n">
        <f aca="false">IF((G85&gt;(3170*C85/100)),((G85-(3170*C85/100))*(6.58/100)),0)</f>
        <v>0</v>
      </c>
      <c r="P85" s="30" t="n">
        <f aca="false">IF(((G85-(H85+I85+J85+N85+O85))&gt;1426.13),((G85-(H85+I85+J85+N85+O85))*1/100),0)</f>
        <v>20.9486460614025</v>
      </c>
      <c r="Q85" s="31" t="n">
        <f aca="false">G85-SUM(H85:P85)</f>
        <v>1889.8601160786</v>
      </c>
    </row>
    <row r="86" customFormat="false" ht="14.25" hidden="false" customHeight="false" outlineLevel="0" collapsed="false">
      <c r="A86" s="28" t="s">
        <v>118</v>
      </c>
      <c r="B86" s="29" t="n">
        <v>515</v>
      </c>
      <c r="C86" s="29" t="n">
        <v>100</v>
      </c>
      <c r="D86" s="30" t="n">
        <f aca="false">($D$1*(B86/12)*C86)/100</f>
        <v>2384.60020833333</v>
      </c>
      <c r="E86" s="30" t="n">
        <f aca="false">IF(B86&gt;=313,D86,E83)*3/100</f>
        <v>71.53800625</v>
      </c>
      <c r="F86" s="30" t="n">
        <f aca="false">IF(B86&lt;315,1457.52*C86/100-D86,0)</f>
        <v>0</v>
      </c>
      <c r="G86" s="30" t="n">
        <f aca="false">SUM(D86:F86)</f>
        <v>2456.13821458333</v>
      </c>
      <c r="H86" s="30" t="n">
        <f aca="false">G86*0.75/100</f>
        <v>18.421036609375</v>
      </c>
      <c r="I86" s="30" t="n">
        <f aca="false">G86*0.3/100</f>
        <v>7.36841464375</v>
      </c>
      <c r="J86" s="30" t="n">
        <f aca="false">IF(G86&lt;3170*(C86/100),G86*6.85/100,3170*(C86/100)*6.85/100)</f>
        <v>168.245467698958</v>
      </c>
      <c r="K86" s="30" t="n">
        <f aca="false">(G86*0.9825)*2.4/100</f>
        <v>57.915739099875</v>
      </c>
      <c r="L86" s="30" t="n">
        <f aca="false">(G86*0.9825)*5.1/100</f>
        <v>123.070945587234</v>
      </c>
      <c r="M86" s="30" t="n">
        <f aca="false">(G86*0.9825)*0.5/100</f>
        <v>12.0657789791406</v>
      </c>
      <c r="N86" s="30" t="n">
        <f aca="false">IF(G86&lt;(3170*(C86/100)),(G86*2.64/100),3170*(C86/100)*2.64/100)</f>
        <v>64.842048865</v>
      </c>
      <c r="O86" s="30" t="n">
        <f aca="false">IF((G86&gt;(3170*C86/100)),((G86-(3170*C86/100))*(6.58/100)),0)</f>
        <v>0</v>
      </c>
      <c r="P86" s="30" t="n">
        <f aca="false">IF(((G86-(H86+I86+J86+N86+O86))&gt;1426.13),((G86-(H86+I86+J86+N86+O86))*1/100),0)</f>
        <v>21.9726124676625</v>
      </c>
      <c r="Q86" s="31" t="n">
        <f aca="false">G86-SUM(H86:P86)</f>
        <v>1982.23617063234</v>
      </c>
    </row>
    <row r="87" customFormat="false" ht="14.25" hidden="false" customHeight="false" outlineLevel="0" collapsed="false">
      <c r="A87" s="28" t="s">
        <v>119</v>
      </c>
      <c r="B87" s="29" t="n">
        <v>365</v>
      </c>
      <c r="C87" s="29" t="n">
        <v>100</v>
      </c>
      <c r="D87" s="30" t="n">
        <f aca="false">($D$1*(B87/12)*C87)/100</f>
        <v>1690.05645833333</v>
      </c>
      <c r="E87" s="30" t="n">
        <f aca="false">IF(B87&gt;=313,D87,E84)*3/100</f>
        <v>50.70169375</v>
      </c>
      <c r="F87" s="30" t="n">
        <f aca="false">IF(B87&lt;315,1457.52*C87/100-D87,0)</f>
        <v>0</v>
      </c>
      <c r="G87" s="30" t="n">
        <f aca="false">SUM(D87:F87)</f>
        <v>1740.75815208333</v>
      </c>
      <c r="H87" s="30" t="n">
        <f aca="false">G87*0.75/100</f>
        <v>13.055686140625</v>
      </c>
      <c r="I87" s="30" t="n">
        <f aca="false">G87*0.3/100</f>
        <v>5.22227445625</v>
      </c>
      <c r="J87" s="30" t="n">
        <f aca="false">IF(G87&lt;3170*(C87/100),G87*6.85/100,3170*(C87/100)*6.85/100)</f>
        <v>119.241933417708</v>
      </c>
      <c r="K87" s="30" t="n">
        <f aca="false">(G87*0.9825)*2.4/100</f>
        <v>41.047077226125</v>
      </c>
      <c r="L87" s="30" t="n">
        <f aca="false">(G87*0.9825)*5.1/100</f>
        <v>87.2250391055156</v>
      </c>
      <c r="M87" s="30" t="n">
        <f aca="false">(G87*0.9825)*0.5/100</f>
        <v>8.55147442210937</v>
      </c>
      <c r="N87" s="30" t="n">
        <f aca="false">IF(G87&lt;(3170*(C87/100)),(G87*2.64/100),3170*(C87/100)*2.64/100)</f>
        <v>45.956015215</v>
      </c>
      <c r="O87" s="30" t="n">
        <f aca="false">IF((G87&gt;(3170*C87/100)),((G87-(3170*C87/100))*(6.58/100)),0)</f>
        <v>0</v>
      </c>
      <c r="P87" s="30" t="n">
        <f aca="false">IF(((G87-(H87+I87+J87+N87+O87))&gt;1426.13),((G87-(H87+I87+J87+N87+O87))*1/100),0)</f>
        <v>15.5728224285375</v>
      </c>
      <c r="Q87" s="31" t="n">
        <f aca="false">G87-SUM(H87:P87)</f>
        <v>1404.88582967146</v>
      </c>
    </row>
    <row r="88" customFormat="false" ht="14.25" hidden="false" customHeight="false" outlineLevel="0" collapsed="false">
      <c r="A88" s="28" t="s">
        <v>120</v>
      </c>
      <c r="B88" s="29" t="n">
        <v>380</v>
      </c>
      <c r="C88" s="29" t="n">
        <v>100</v>
      </c>
      <c r="D88" s="30" t="n">
        <f aca="false">($D$1*(B88/12)*C88)/100</f>
        <v>1759.51083333333</v>
      </c>
      <c r="E88" s="30" t="n">
        <f aca="false">IF(B88&gt;=313,D88,E85)*3/100</f>
        <v>52.785325</v>
      </c>
      <c r="F88" s="30" t="n">
        <f aca="false">IF(B88&lt;315,1457.52*C88/100-D88,0)</f>
        <v>0</v>
      </c>
      <c r="G88" s="30" t="n">
        <f aca="false">SUM(D88:F88)</f>
        <v>1812.29615833333</v>
      </c>
      <c r="H88" s="30" t="n">
        <f aca="false">G88*0.75/100</f>
        <v>13.5922211875</v>
      </c>
      <c r="I88" s="30" t="n">
        <f aca="false">G88*0.3/100</f>
        <v>5.436888475</v>
      </c>
      <c r="J88" s="30" t="n">
        <f aca="false">IF(G88&lt;3170*(C88/100),G88*6.85/100,3170*(C88/100)*6.85/100)</f>
        <v>124.142286845833</v>
      </c>
      <c r="K88" s="30" t="n">
        <f aca="false">(G88*0.9825)*2.4/100</f>
        <v>42.7339434135</v>
      </c>
      <c r="L88" s="30" t="n">
        <f aca="false">(G88*0.9825)*5.1/100</f>
        <v>90.8096297536875</v>
      </c>
      <c r="M88" s="30" t="n">
        <f aca="false">(G88*0.9825)*0.5/100</f>
        <v>8.9029048778125</v>
      </c>
      <c r="N88" s="30" t="n">
        <f aca="false">IF(G88&lt;(3170*(C88/100)),(G88*2.64/100),3170*(C88/100)*2.64/100)</f>
        <v>47.84461858</v>
      </c>
      <c r="O88" s="30" t="n">
        <f aca="false">IF((G88&gt;(3170*C88/100)),((G88-(3170*C88/100))*(6.58/100)),0)</f>
        <v>0</v>
      </c>
      <c r="P88" s="30" t="n">
        <f aca="false">IF(((G88-(H88+I88+J88+N88+O88))&gt;1426.13),((G88-(H88+I88+J88+N88+O88))*1/100),0)</f>
        <v>16.21280143245</v>
      </c>
      <c r="Q88" s="31" t="n">
        <f aca="false">G88-SUM(H88:P88)</f>
        <v>1462.62086376755</v>
      </c>
    </row>
    <row r="89" customFormat="false" ht="14.25" hidden="false" customHeight="false" outlineLevel="0" collapsed="false">
      <c r="A89" s="28" t="s">
        <v>121</v>
      </c>
      <c r="B89" s="29" t="n">
        <v>395</v>
      </c>
      <c r="C89" s="29" t="n">
        <v>100</v>
      </c>
      <c r="D89" s="30" t="n">
        <f aca="false">($D$1*(B89/12)*C89)/100</f>
        <v>1828.96520833333</v>
      </c>
      <c r="E89" s="30" t="n">
        <f aca="false">IF(B89&gt;=313,D89,E86)*3/100</f>
        <v>54.86895625</v>
      </c>
      <c r="F89" s="30" t="n">
        <f aca="false">IF(B89&lt;315,1457.52*C89/100-D89,0)</f>
        <v>0</v>
      </c>
      <c r="G89" s="30" t="n">
        <f aca="false">SUM(D89:F89)</f>
        <v>1883.83416458333</v>
      </c>
      <c r="H89" s="30" t="n">
        <f aca="false">G89*0.75/100</f>
        <v>14.128756234375</v>
      </c>
      <c r="I89" s="30" t="n">
        <f aca="false">G89*0.3/100</f>
        <v>5.65150249375</v>
      </c>
      <c r="J89" s="30" t="n">
        <f aca="false">IF(G89&lt;3170*(C89/100),G89*6.85/100,3170*(C89/100)*6.85/100)</f>
        <v>129.042640273958</v>
      </c>
      <c r="K89" s="30" t="n">
        <f aca="false">(G89*0.9825)*2.4/100</f>
        <v>44.420809600875</v>
      </c>
      <c r="L89" s="30" t="n">
        <f aca="false">(G89*0.9825)*5.1/100</f>
        <v>94.3942204018594</v>
      </c>
      <c r="M89" s="30" t="n">
        <f aca="false">(G89*0.9825)*0.5/100</f>
        <v>9.25433533351562</v>
      </c>
      <c r="N89" s="30" t="n">
        <f aca="false">IF(G89&lt;(3170*(C89/100)),(G89*2.64/100),3170*(C89/100)*2.64/100)</f>
        <v>49.733221945</v>
      </c>
      <c r="O89" s="30" t="n">
        <f aca="false">IF((G89&gt;(3170*C89/100)),((G89-(3170*C89/100))*(6.58/100)),0)</f>
        <v>0</v>
      </c>
      <c r="P89" s="30" t="n">
        <f aca="false">IF(((G89-(H89+I89+J89+N89+O89))&gt;1426.13),((G89-(H89+I89+J89+N89+O89))*1/100),0)</f>
        <v>16.8527804363625</v>
      </c>
      <c r="Q89" s="31" t="n">
        <f aca="false">G89-SUM(H89:P89)</f>
        <v>1520.35589786364</v>
      </c>
    </row>
    <row r="90" customFormat="false" ht="14.25" hidden="false" customHeight="false" outlineLevel="0" collapsed="false">
      <c r="A90" s="28" t="s">
        <v>122</v>
      </c>
      <c r="B90" s="29" t="n">
        <v>410</v>
      </c>
      <c r="C90" s="29" t="n">
        <v>100</v>
      </c>
      <c r="D90" s="30" t="n">
        <f aca="false">($D$1*(B90/12)*C90)/100</f>
        <v>1898.41958333333</v>
      </c>
      <c r="E90" s="30" t="n">
        <f aca="false">IF(B90&gt;=313,D90,E87)*3/100</f>
        <v>56.9525875</v>
      </c>
      <c r="F90" s="30" t="n">
        <f aca="false">IF(B90&lt;315,1457.52*C90/100-D90,0)</f>
        <v>0</v>
      </c>
      <c r="G90" s="30" t="n">
        <f aca="false">SUM(D90:F90)</f>
        <v>1955.37217083333</v>
      </c>
      <c r="H90" s="30" t="n">
        <f aca="false">G90*0.75/100</f>
        <v>14.66529128125</v>
      </c>
      <c r="I90" s="30" t="n">
        <f aca="false">G90*0.3/100</f>
        <v>5.8661165125</v>
      </c>
      <c r="J90" s="30" t="n">
        <f aca="false">IF(G90&lt;3170*(C90/100),G90*6.85/100,3170*(C90/100)*6.85/100)</f>
        <v>133.942993702083</v>
      </c>
      <c r="K90" s="30" t="n">
        <f aca="false">(G90*0.9825)*2.4/100</f>
        <v>46.10767578825</v>
      </c>
      <c r="L90" s="30" t="n">
        <f aca="false">(G90*0.9825)*5.1/100</f>
        <v>97.9788110500313</v>
      </c>
      <c r="M90" s="30" t="n">
        <f aca="false">(G90*0.9825)*0.5/100</f>
        <v>9.60576578921875</v>
      </c>
      <c r="N90" s="30" t="n">
        <f aca="false">IF(G90&lt;(3170*(C90/100)),(G90*2.64/100),3170*(C90/100)*2.64/100)</f>
        <v>51.62182531</v>
      </c>
      <c r="O90" s="30" t="n">
        <f aca="false">IF((G90&gt;(3170*C90/100)),((G90-(3170*C90/100))*(6.58/100)),0)</f>
        <v>0</v>
      </c>
      <c r="P90" s="30" t="n">
        <f aca="false">IF(((G90-(H90+I90+J90+N90+O90))&gt;1426.13),((G90-(H90+I90+J90+N90+O90))*1/100),0)</f>
        <v>17.492759440275</v>
      </c>
      <c r="Q90" s="31" t="n">
        <f aca="false">G90-SUM(H90:P90)</f>
        <v>1578.09093195972</v>
      </c>
    </row>
    <row r="91" customFormat="false" ht="14.25" hidden="false" customHeight="false" outlineLevel="0" collapsed="false">
      <c r="A91" s="28" t="s">
        <v>123</v>
      </c>
      <c r="B91" s="29" t="n">
        <v>428</v>
      </c>
      <c r="C91" s="29" t="n">
        <v>100</v>
      </c>
      <c r="D91" s="30" t="n">
        <f aca="false">($D$1*(B91/12)*C91)/100</f>
        <v>1981.76483333333</v>
      </c>
      <c r="E91" s="30" t="n">
        <f aca="false">IF(B91&gt;=313,D91,E88)*3/100</f>
        <v>59.452945</v>
      </c>
      <c r="F91" s="30" t="n">
        <f aca="false">IF(B91&lt;315,1457.52*C91/100-D91,0)</f>
        <v>0</v>
      </c>
      <c r="G91" s="30" t="n">
        <f aca="false">SUM(D91:F91)</f>
        <v>2041.21777833333</v>
      </c>
      <c r="H91" s="30" t="n">
        <f aca="false">G91*0.75/100</f>
        <v>15.3091333375</v>
      </c>
      <c r="I91" s="30" t="n">
        <f aca="false">G91*0.3/100</f>
        <v>6.123653335</v>
      </c>
      <c r="J91" s="30" t="n">
        <f aca="false">IF(G91&lt;3170*(C91/100),G91*6.85/100,3170*(C91/100)*6.85/100)</f>
        <v>139.823417815833</v>
      </c>
      <c r="K91" s="30" t="n">
        <f aca="false">(G91*0.9825)*2.4/100</f>
        <v>48.1319152131</v>
      </c>
      <c r="L91" s="30" t="n">
        <f aca="false">(G91*0.9825)*5.1/100</f>
        <v>102.280319827838</v>
      </c>
      <c r="M91" s="30" t="n">
        <f aca="false">(G91*0.9825)*0.5/100</f>
        <v>10.0274823360625</v>
      </c>
      <c r="N91" s="30" t="n">
        <f aca="false">IF(G91&lt;(3170*(C91/100)),(G91*2.64/100),3170*(C91/100)*2.64/100)</f>
        <v>53.888149348</v>
      </c>
      <c r="O91" s="30" t="n">
        <f aca="false">IF((G91&gt;(3170*C91/100)),((G91-(3170*C91/100))*(6.58/100)),0)</f>
        <v>0</v>
      </c>
      <c r="P91" s="30" t="n">
        <f aca="false">IF(((G91-(H91+I91+J91+N91+O91))&gt;1426.13),((G91-(H91+I91+J91+N91+O91))*1/100),0)</f>
        <v>18.26073424497</v>
      </c>
      <c r="Q91" s="31" t="n">
        <f aca="false">G91-SUM(H91:P91)</f>
        <v>1647.37297287503</v>
      </c>
    </row>
    <row r="92" customFormat="false" ht="14.25" hidden="false" customHeight="false" outlineLevel="0" collapsed="false">
      <c r="A92" s="28" t="s">
        <v>124</v>
      </c>
      <c r="B92" s="29" t="n">
        <v>449</v>
      </c>
      <c r="C92" s="29" t="n">
        <v>100</v>
      </c>
      <c r="D92" s="30" t="n">
        <f aca="false">($D$1*(B92/12)*C92)/100</f>
        <v>2079.00095833333</v>
      </c>
      <c r="E92" s="30" t="n">
        <f aca="false">IF(B92&gt;=313,D92,E89)*3/100</f>
        <v>62.37002875</v>
      </c>
      <c r="F92" s="30" t="n">
        <f aca="false">IF(B92&lt;315,1457.52*C92/100-D92,0)</f>
        <v>0</v>
      </c>
      <c r="G92" s="30" t="n">
        <f aca="false">SUM(D92:F92)</f>
        <v>2141.37098708333</v>
      </c>
      <c r="H92" s="30" t="n">
        <f aca="false">G92*0.75/100</f>
        <v>16.060282403125</v>
      </c>
      <c r="I92" s="30" t="n">
        <f aca="false">G92*0.3/100</f>
        <v>6.42411296125</v>
      </c>
      <c r="J92" s="30" t="n">
        <f aca="false">IF(G92&lt;3170*(C92/100),G92*6.85/100,3170*(C92/100)*6.85/100)</f>
        <v>146.683912615208</v>
      </c>
      <c r="K92" s="30" t="n">
        <f aca="false">(G92*0.9825)*2.4/100</f>
        <v>50.493527875425</v>
      </c>
      <c r="L92" s="30" t="n">
        <f aca="false">(G92*0.9825)*5.1/100</f>
        <v>107.298746735278</v>
      </c>
      <c r="M92" s="30" t="n">
        <f aca="false">(G92*0.9825)*0.5/100</f>
        <v>10.5194849740469</v>
      </c>
      <c r="N92" s="30" t="n">
        <f aca="false">IF(G92&lt;(3170*(C92/100)),(G92*2.64/100),3170*(C92/100)*2.64/100)</f>
        <v>56.532194059</v>
      </c>
      <c r="O92" s="30" t="n">
        <f aca="false">IF((G92&gt;(3170*C92/100)),((G92-(3170*C92/100))*(6.58/100)),0)</f>
        <v>0</v>
      </c>
      <c r="P92" s="30" t="n">
        <f aca="false">IF(((G92-(H92+I92+J92+N92+O92))&gt;1426.13),((G92-(H92+I92+J92+N92+O92))*1/100),0)</f>
        <v>19.1567048504475</v>
      </c>
      <c r="Q92" s="31" t="n">
        <f aca="false">G92-SUM(H92:P92)</f>
        <v>1728.20202060955</v>
      </c>
    </row>
    <row r="93" customFormat="false" ht="14.25" hidden="false" customHeight="false" outlineLevel="0" collapsed="false">
      <c r="A93" s="28" t="s">
        <v>125</v>
      </c>
      <c r="B93" s="29" t="n">
        <v>471</v>
      </c>
      <c r="C93" s="29" t="n">
        <v>100</v>
      </c>
      <c r="D93" s="30" t="n">
        <f aca="false">($D$1*(B93/12)*C93)/100</f>
        <v>2180.867375</v>
      </c>
      <c r="E93" s="30" t="n">
        <f aca="false">IF(B93&gt;=313,D93,E90)*3/100</f>
        <v>65.42602125</v>
      </c>
      <c r="F93" s="30" t="n">
        <f aca="false">IF(B93&lt;315,1457.52*C93/100-D93,0)</f>
        <v>0</v>
      </c>
      <c r="G93" s="30" t="n">
        <f aca="false">SUM(D93:F93)</f>
        <v>2246.29339625</v>
      </c>
      <c r="H93" s="30" t="n">
        <f aca="false">G93*0.75/100</f>
        <v>16.847200471875</v>
      </c>
      <c r="I93" s="30" t="n">
        <f aca="false">G93*0.3/100</f>
        <v>6.73888018875</v>
      </c>
      <c r="J93" s="30" t="n">
        <f aca="false">IF(G93&lt;3170*(C93/100),G93*6.85/100,3170*(C93/100)*6.85/100)</f>
        <v>153.871097643125</v>
      </c>
      <c r="K93" s="30" t="n">
        <f aca="false">(G93*0.9825)*2.4/100</f>
        <v>52.967598283575</v>
      </c>
      <c r="L93" s="30" t="n">
        <f aca="false">(G93*0.9825)*5.1/100</f>
        <v>112.556146352597</v>
      </c>
      <c r="M93" s="30" t="n">
        <f aca="false">(G93*0.9825)*0.5/100</f>
        <v>11.0349163090781</v>
      </c>
      <c r="N93" s="30" t="n">
        <f aca="false">IF(G93&lt;(3170*(C93/100)),(G93*2.64/100),3170*(C93/100)*2.64/100)</f>
        <v>59.302145661</v>
      </c>
      <c r="O93" s="30" t="n">
        <f aca="false">IF((G93&gt;(3170*C93/100)),((G93-(3170*C93/100))*(6.58/100)),0)</f>
        <v>0</v>
      </c>
      <c r="P93" s="30" t="n">
        <f aca="false">IF(((G93-(H93+I93+J93+N93+O93))&gt;1426.13),((G93-(H93+I93+J93+N93+O93))*1/100),0)</f>
        <v>20.0953407228525</v>
      </c>
      <c r="Q93" s="31" t="n">
        <f aca="false">G93-SUM(H93:P93)</f>
        <v>1812.88007061715</v>
      </c>
    </row>
    <row r="94" customFormat="false" ht="14.25" hidden="false" customHeight="false" outlineLevel="0" collapsed="false">
      <c r="A94" s="28" t="s">
        <v>126</v>
      </c>
      <c r="B94" s="29" t="n">
        <v>494</v>
      </c>
      <c r="C94" s="29" t="n">
        <v>100</v>
      </c>
      <c r="D94" s="30" t="n">
        <f aca="false">($D$1*(B94/12)*C94)/100</f>
        <v>2287.36408333333</v>
      </c>
      <c r="E94" s="30" t="n">
        <f aca="false">IF(B94&gt;=313,D94,E91)*3/100</f>
        <v>68.6209225</v>
      </c>
      <c r="F94" s="30" t="n">
        <f aca="false">IF(B94&lt;315,1457.52*C94/100-D94,0)</f>
        <v>0</v>
      </c>
      <c r="G94" s="30" t="n">
        <f aca="false">SUM(D94:F94)</f>
        <v>2355.98500583333</v>
      </c>
      <c r="H94" s="30" t="n">
        <f aca="false">G94*0.75/100</f>
        <v>17.66988754375</v>
      </c>
      <c r="I94" s="30" t="n">
        <f aca="false">G94*0.3/100</f>
        <v>7.0679550175</v>
      </c>
      <c r="J94" s="30" t="n">
        <f aca="false">IF(G94&lt;3170*(C94/100),G94*6.85/100,3170*(C94/100)*6.85/100)</f>
        <v>161.384972899583</v>
      </c>
      <c r="K94" s="30" t="n">
        <f aca="false">(G94*0.9825)*2.4/100</f>
        <v>55.55412643755</v>
      </c>
      <c r="L94" s="30" t="n">
        <f aca="false">(G94*0.9825)*5.1/100</f>
        <v>118.052518679794</v>
      </c>
      <c r="M94" s="30" t="n">
        <f aca="false">(G94*0.9825)*0.5/100</f>
        <v>11.5737763411562</v>
      </c>
      <c r="N94" s="30" t="n">
        <f aca="false">IF(G94&lt;(3170*(C94/100)),(G94*2.64/100),3170*(C94/100)*2.64/100)</f>
        <v>62.198004154</v>
      </c>
      <c r="O94" s="30" t="n">
        <f aca="false">IF((G94&gt;(3170*C94/100)),((G94-(3170*C94/100))*(6.58/100)),0)</f>
        <v>0</v>
      </c>
      <c r="P94" s="30" t="n">
        <f aca="false">IF(((G94-(H94+I94+J94+N94+O94))&gt;1426.13),((G94-(H94+I94+J94+N94+O94))*1/100),0)</f>
        <v>21.076641862185</v>
      </c>
      <c r="Q94" s="31" t="n">
        <f aca="false">G94-SUM(H94:P94)</f>
        <v>1901.40712289781</v>
      </c>
    </row>
    <row r="95" customFormat="false" ht="14.25" hidden="false" customHeight="false" outlineLevel="0" collapsed="false">
      <c r="A95" s="28" t="s">
        <v>127</v>
      </c>
      <c r="B95" s="29" t="n">
        <v>519</v>
      </c>
      <c r="C95" s="29" t="n">
        <v>100</v>
      </c>
      <c r="D95" s="30" t="n">
        <f aca="false">($D$1*(B95/12)*C95)/100</f>
        <v>2403.121375</v>
      </c>
      <c r="E95" s="30" t="n">
        <f aca="false">IF(B95&gt;=313,D95,E92)*3/100</f>
        <v>72.09364125</v>
      </c>
      <c r="F95" s="30" t="n">
        <f aca="false">IF(B95&lt;315,1457.52*C95/100-D95,0)</f>
        <v>0</v>
      </c>
      <c r="G95" s="30" t="n">
        <f aca="false">SUM(D95:F95)</f>
        <v>2475.21501625</v>
      </c>
      <c r="H95" s="30" t="n">
        <f aca="false">G95*0.75/100</f>
        <v>18.564112621875</v>
      </c>
      <c r="I95" s="30" t="n">
        <f aca="false">G95*0.3/100</f>
        <v>7.42564504875</v>
      </c>
      <c r="J95" s="30" t="n">
        <f aca="false">IF(G95&lt;3170*(C95/100),G95*6.85/100,3170*(C95/100)*6.85/100)</f>
        <v>169.552228613125</v>
      </c>
      <c r="K95" s="30" t="n">
        <f aca="false">(G95*0.9825)*2.4/100</f>
        <v>58.365570083175</v>
      </c>
      <c r="L95" s="30" t="n">
        <f aca="false">(G95*0.9825)*5.1/100</f>
        <v>124.026836426747</v>
      </c>
      <c r="M95" s="30" t="n">
        <f aca="false">(G95*0.9825)*0.5/100</f>
        <v>12.1594937673281</v>
      </c>
      <c r="N95" s="30" t="n">
        <f aca="false">IF(G95&lt;(3170*(C95/100)),(G95*2.64/100),3170*(C95/100)*2.64/100)</f>
        <v>65.345676429</v>
      </c>
      <c r="O95" s="30" t="n">
        <f aca="false">IF((G95&gt;(3170*C95/100)),((G95-(3170*C95/100))*(6.58/100)),0)</f>
        <v>0</v>
      </c>
      <c r="P95" s="30" t="n">
        <f aca="false">IF(((G95-(H95+I95+J95+N95+O95))&gt;1426.13),((G95-(H95+I95+J95+N95+O95))*1/100),0)</f>
        <v>22.1432735353725</v>
      </c>
      <c r="Q95" s="31" t="n">
        <f aca="false">G95-SUM(H95:P95)</f>
        <v>1997.63217972463</v>
      </c>
    </row>
    <row r="96" customFormat="false" ht="14.25" hidden="false" customHeight="false" outlineLevel="0" collapsed="false">
      <c r="A96" s="28" t="s">
        <v>128</v>
      </c>
      <c r="B96" s="29" t="n">
        <v>540</v>
      </c>
      <c r="C96" s="29" t="n">
        <v>100</v>
      </c>
      <c r="D96" s="30" t="n">
        <f aca="false">($D$1*(B96/12)*C96)/100</f>
        <v>2500.3575</v>
      </c>
      <c r="E96" s="30" t="n">
        <f aca="false">IF(B96&gt;=313,D96,E93)*3/100</f>
        <v>75.010725</v>
      </c>
      <c r="F96" s="30" t="n">
        <f aca="false">IF(B96&lt;315,1457.52*C96/100-D96,0)</f>
        <v>0</v>
      </c>
      <c r="G96" s="30" t="n">
        <f aca="false">SUM(D96:F96)</f>
        <v>2575.368225</v>
      </c>
      <c r="H96" s="30" t="n">
        <f aca="false">G96*0.75/100</f>
        <v>19.3152616875</v>
      </c>
      <c r="I96" s="30" t="n">
        <f aca="false">G96*0.3/100</f>
        <v>7.726104675</v>
      </c>
      <c r="J96" s="30" t="n">
        <f aca="false">IF(G96&lt;3170*(C96/100),G96*6.85/100,3170*(C96/100)*6.85/100)</f>
        <v>176.4127234125</v>
      </c>
      <c r="K96" s="30" t="n">
        <f aca="false">(G96*0.9825)*2.4/100</f>
        <v>60.7271827455</v>
      </c>
      <c r="L96" s="30" t="n">
        <f aca="false">(G96*0.9825)*5.1/100</f>
        <v>129.045263334187</v>
      </c>
      <c r="M96" s="30" t="n">
        <f aca="false">(G96*0.9825)*0.5/100</f>
        <v>12.6514964053125</v>
      </c>
      <c r="N96" s="30" t="n">
        <f aca="false">IF(G96&lt;(3170*(C96/100)),(G96*2.64/100),3170*(C96/100)*2.64/100)</f>
        <v>67.98972114</v>
      </c>
      <c r="O96" s="30" t="n">
        <f aca="false">IF((G96&gt;(3170*C96/100)),((G96-(3170*C96/100))*(6.58/100)),0)</f>
        <v>0</v>
      </c>
      <c r="P96" s="30" t="n">
        <f aca="false">IF(((G96-(H96+I96+J96+N96+O96))&gt;1426.13),((G96-(H96+I96+J96+N96+O96))*1/100),0)</f>
        <v>23.03924414085</v>
      </c>
      <c r="Q96" s="31" t="n">
        <f aca="false">G96-SUM(H96:P96)</f>
        <v>2078.46122745915</v>
      </c>
    </row>
    <row r="97" customFormat="false" ht="14.25" hidden="false" customHeight="false" outlineLevel="0" collapsed="false">
      <c r="A97" s="28" t="s">
        <v>129</v>
      </c>
      <c r="B97" s="29" t="n">
        <v>562</v>
      </c>
      <c r="C97" s="29" t="n">
        <v>100</v>
      </c>
      <c r="D97" s="30" t="n">
        <f aca="false">($D$1*(B97/12)*C97)/100</f>
        <v>2602.22391666667</v>
      </c>
      <c r="E97" s="30" t="n">
        <f aca="false">IF(B97&gt;=313,D97,E94)*3/100</f>
        <v>78.0667175</v>
      </c>
      <c r="F97" s="30" t="n">
        <f aca="false">IF(B97&lt;315,1457.52*C97/100-D97,0)</f>
        <v>0</v>
      </c>
      <c r="G97" s="30" t="n">
        <f aca="false">SUM(D97:F97)</f>
        <v>2680.29063416667</v>
      </c>
      <c r="H97" s="30" t="n">
        <f aca="false">G97*0.75/100</f>
        <v>20.10217975625</v>
      </c>
      <c r="I97" s="30" t="n">
        <f aca="false">G97*0.3/100</f>
        <v>8.0408719025</v>
      </c>
      <c r="J97" s="30" t="n">
        <f aca="false">IF(G97&lt;3170*(C97/100),G97*6.85/100,3170*(C97/100)*6.85/100)</f>
        <v>183.599908440417</v>
      </c>
      <c r="K97" s="30" t="n">
        <f aca="false">(G97*0.9825)*2.4/100</f>
        <v>63.20125315365</v>
      </c>
      <c r="L97" s="30" t="n">
        <f aca="false">(G97*0.9825)*5.1/100</f>
        <v>134.302662951506</v>
      </c>
      <c r="M97" s="30" t="n">
        <f aca="false">(G97*0.9825)*0.5/100</f>
        <v>13.1669277403438</v>
      </c>
      <c r="N97" s="30" t="n">
        <f aca="false">IF(G97&lt;(3170*(C97/100)),(G97*2.64/100),3170*(C97/100)*2.64/100)</f>
        <v>70.759672742</v>
      </c>
      <c r="O97" s="30" t="n">
        <f aca="false">IF((G97&gt;(3170*C97/100)),((G97-(3170*C97/100))*(6.58/100)),0)</f>
        <v>0</v>
      </c>
      <c r="P97" s="30" t="n">
        <f aca="false">IF(((G97-(H97+I97+J97+N97+O97))&gt;1426.13),((G97-(H97+I97+J97+N97+O97))*1/100),0)</f>
        <v>23.977880013255</v>
      </c>
      <c r="Q97" s="31" t="n">
        <f aca="false">G97-SUM(H97:P97)</f>
        <v>2163.13927746674</v>
      </c>
    </row>
    <row r="98" customFormat="false" ht="14.25" hidden="false" customHeight="false" outlineLevel="0" collapsed="false">
      <c r="A98" s="28" t="s">
        <v>130</v>
      </c>
      <c r="B98" s="29" t="n">
        <v>309</v>
      </c>
      <c r="C98" s="29" t="n">
        <v>100</v>
      </c>
      <c r="D98" s="30" t="n">
        <f aca="false">($D$1*(B98/12)*C98)/100</f>
        <v>1430.760125</v>
      </c>
      <c r="E98" s="30" t="e">
        <f aca="false">IF(B98&gt;=313,D98,#REF!)*3/100</f>
        <v>#REF!</v>
      </c>
      <c r="F98" s="30" t="n">
        <f aca="false">IF(B98&lt;315,1457.52*C98/100-D98,0)</f>
        <v>26.759875</v>
      </c>
      <c r="G98" s="30" t="e">
        <f aca="false">SUM(D98:F98)</f>
        <v>#REF!</v>
      </c>
      <c r="H98" s="30" t="e">
        <f aca="false">G98*0.75/100</f>
        <v>#REF!</v>
      </c>
      <c r="I98" s="30" t="e">
        <f aca="false">G98*0.3/100</f>
        <v>#REF!</v>
      </c>
      <c r="J98" s="30" t="e">
        <f aca="false">IF(G98&lt;3170*(C98/100),G98*6.85/100,3170*(C98/100)*6.85/100)</f>
        <v>#REF!</v>
      </c>
      <c r="K98" s="30" t="e">
        <f aca="false">(G98*0.9825)*2.4/100</f>
        <v>#REF!</v>
      </c>
      <c r="L98" s="30" t="e">
        <f aca="false">(G98*0.9825)*5.1/100</f>
        <v>#REF!</v>
      </c>
      <c r="M98" s="30" t="e">
        <f aca="false">(G98*0.9825)*0.5/100</f>
        <v>#REF!</v>
      </c>
      <c r="N98" s="30" t="e">
        <f aca="false">IF(G98&lt;(3170*(C98/100)),(G98*2.64/100),3170*(C98/100)*2.64/100)</f>
        <v>#REF!</v>
      </c>
      <c r="O98" s="30" t="e">
        <f aca="false">IF((G98&gt;(3170*C98/100)),((G98-(3170*C98/100))*(6.58/100)),0)</f>
        <v>#REF!</v>
      </c>
      <c r="P98" s="30" t="e">
        <f aca="false">IF(((G98-(H98+I98+J98+N98+O98))&gt;1426.13),((G98-(H98+I98+J98+N98+O98))*1/100),0)</f>
        <v>#REF!</v>
      </c>
      <c r="Q98" s="31" t="e">
        <f aca="false">G98-SUM(H98:P98)</f>
        <v>#REF!</v>
      </c>
    </row>
    <row r="99" customFormat="false" ht="14.25" hidden="false" customHeight="false" outlineLevel="0" collapsed="false">
      <c r="A99" s="28" t="s">
        <v>131</v>
      </c>
      <c r="B99" s="29" t="n">
        <v>322</v>
      </c>
      <c r="C99" s="29" t="n">
        <v>100</v>
      </c>
      <c r="D99" s="30" t="n">
        <f aca="false">($D$1*(B99/12)*C99)/100</f>
        <v>1490.95391666667</v>
      </c>
      <c r="E99" s="30" t="n">
        <f aca="false">IF(B99&gt;=313,D99,#REF!)*3/100</f>
        <v>44.7286175</v>
      </c>
      <c r="F99" s="30" t="n">
        <f aca="false">IF(B99&lt;315,1457.52*C99/100-D99,0)</f>
        <v>0</v>
      </c>
      <c r="G99" s="30" t="n">
        <f aca="false">SUM(D99:F99)</f>
        <v>1535.68253416667</v>
      </c>
      <c r="H99" s="30" t="n">
        <f aca="false">G99*0.75/100</f>
        <v>11.51761900625</v>
      </c>
      <c r="I99" s="30" t="n">
        <f aca="false">G99*0.3/100</f>
        <v>4.6070476025</v>
      </c>
      <c r="J99" s="30" t="n">
        <f aca="false">IF(G99&lt;3170*(C99/100),G99*6.85/100,3170*(C99/100)*6.85/100)</f>
        <v>105.194253590417</v>
      </c>
      <c r="K99" s="30" t="n">
        <f aca="false">(G99*0.9825)*2.4/100</f>
        <v>36.21139415565</v>
      </c>
      <c r="L99" s="30" t="n">
        <f aca="false">(G99*0.9825)*5.1/100</f>
        <v>76.9492125807563</v>
      </c>
      <c r="M99" s="30" t="n">
        <f aca="false">(G99*0.9825)*0.5/100</f>
        <v>7.54404044909375</v>
      </c>
      <c r="N99" s="30" t="n">
        <f aca="false">IF(G99&lt;(3170*(C99/100)),(G99*2.64/100),3170*(C99/100)*2.64/100)</f>
        <v>40.542018902</v>
      </c>
      <c r="O99" s="30" t="n">
        <f aca="false">IF((G99&gt;(3170*C99/100)),((G99-(3170*C99/100))*(6.58/100)),0)</f>
        <v>0</v>
      </c>
      <c r="P99" s="30" t="n">
        <f aca="false">IF(((G99-(H99+I99+J99+N99+O99))&gt;1426.13),((G99-(H99+I99+J99+N99+O99))*1/100),0)</f>
        <v>0</v>
      </c>
      <c r="Q99" s="31" t="n">
        <f aca="false">G99-SUM(H99:P99)</f>
        <v>1253.11694788</v>
      </c>
    </row>
    <row r="100" customFormat="false" ht="14.25" hidden="false" customHeight="false" outlineLevel="0" collapsed="false">
      <c r="A100" s="28" t="s">
        <v>132</v>
      </c>
      <c r="B100" s="29" t="n">
        <v>323</v>
      </c>
      <c r="C100" s="29" t="n">
        <v>100</v>
      </c>
      <c r="D100" s="30" t="n">
        <f aca="false">($D$1*(B100/12)*C100)/100</f>
        <v>1495.58420833333</v>
      </c>
      <c r="E100" s="30" t="n">
        <f aca="false">IF(B100&gt;=313,D100,#REF!)*3/100</f>
        <v>44.86752625</v>
      </c>
      <c r="F100" s="30" t="n">
        <f aca="false">IF(B100&lt;315,1457.52*C100/100-D100,0)</f>
        <v>0</v>
      </c>
      <c r="G100" s="30" t="n">
        <f aca="false">SUM(D100:F100)</f>
        <v>1540.45173458333</v>
      </c>
      <c r="H100" s="30" t="n">
        <f aca="false">G100*0.75/100</f>
        <v>11.553388009375</v>
      </c>
      <c r="I100" s="30" t="n">
        <f aca="false">G100*0.3/100</f>
        <v>4.62135520375</v>
      </c>
      <c r="J100" s="30" t="n">
        <f aca="false">IF(G100&lt;3170*(C100/100),G100*6.85/100,3170*(C100/100)*6.85/100)</f>
        <v>105.520943818958</v>
      </c>
      <c r="K100" s="30" t="n">
        <f aca="false">(G100*0.9825)*2.4/100</f>
        <v>36.323851901475</v>
      </c>
      <c r="L100" s="30" t="n">
        <f aca="false">(G100*0.9825)*5.1/100</f>
        <v>77.1881852906344</v>
      </c>
      <c r="M100" s="30" t="n">
        <f aca="false">(G100*0.9825)*0.5/100</f>
        <v>7.56746914614063</v>
      </c>
      <c r="N100" s="30" t="n">
        <f aca="false">IF(G100&lt;(3170*(C100/100)),(G100*2.64/100),3170*(C100/100)*2.64/100)</f>
        <v>40.667925793</v>
      </c>
      <c r="O100" s="30" t="n">
        <f aca="false">IF((G100&gt;(3170*C100/100)),((G100-(3170*C100/100))*(6.58/100)),0)</f>
        <v>0</v>
      </c>
      <c r="P100" s="30" t="n">
        <f aca="false">IF(((G100-(H100+I100+J100+N100+O100))&gt;1426.13),((G100-(H100+I100+J100+N100+O100))*1/100),0)</f>
        <v>0</v>
      </c>
      <c r="Q100" s="31" t="n">
        <f aca="false">G100-SUM(H100:P100)</f>
        <v>1257.00861542</v>
      </c>
    </row>
    <row r="101" customFormat="false" ht="14.25" hidden="false" customHeight="false" outlineLevel="0" collapsed="false">
      <c r="A101" s="28" t="s">
        <v>133</v>
      </c>
      <c r="B101" s="29" t="n">
        <v>324</v>
      </c>
      <c r="C101" s="29" t="n">
        <v>100</v>
      </c>
      <c r="D101" s="30" t="n">
        <f aca="false">($D$1*(B101/12)*C101)/100</f>
        <v>1500.2145</v>
      </c>
      <c r="E101" s="30" t="n">
        <f aca="false">IF(B101&gt;=313,D101,E98)*3/100</f>
        <v>45.006435</v>
      </c>
      <c r="F101" s="30" t="n">
        <f aca="false">IF(B101&lt;315,1457.52*C101/100-D101,0)</f>
        <v>0</v>
      </c>
      <c r="G101" s="30" t="n">
        <f aca="false">SUM(D101:F101)</f>
        <v>1545.220935</v>
      </c>
      <c r="H101" s="30" t="n">
        <f aca="false">G101*0.75/100</f>
        <v>11.5891570125</v>
      </c>
      <c r="I101" s="30" t="n">
        <f aca="false">G101*0.3/100</f>
        <v>4.635662805</v>
      </c>
      <c r="J101" s="30" t="n">
        <f aca="false">IF(G101&lt;3170*(C101/100),G101*6.85/100,3170*(C101/100)*6.85/100)</f>
        <v>105.8476340475</v>
      </c>
      <c r="K101" s="30" t="n">
        <f aca="false">(G101*0.9825)*2.4/100</f>
        <v>36.4363096473</v>
      </c>
      <c r="L101" s="30" t="n">
        <f aca="false">(G101*0.9825)*5.1/100</f>
        <v>77.4271580005125</v>
      </c>
      <c r="M101" s="30" t="n">
        <f aca="false">(G101*0.9825)*0.5/100</f>
        <v>7.5908978431875</v>
      </c>
      <c r="N101" s="30" t="n">
        <f aca="false">IF(G101&lt;(3170*(C101/100)),(G101*2.64/100),3170*(C101/100)*2.64/100)</f>
        <v>40.793832684</v>
      </c>
      <c r="O101" s="30" t="n">
        <f aca="false">IF((G101&gt;(3170*C101/100)),((G101-(3170*C101/100))*(6.58/100)),0)</f>
        <v>0</v>
      </c>
      <c r="P101" s="30" t="n">
        <f aca="false">IF(((G101-(H101+I101+J101+N101+O101))&gt;1426.13),((G101-(H101+I101+J101+N101+O101))*1/100),0)</f>
        <v>0</v>
      </c>
      <c r="Q101" s="31" t="n">
        <f aca="false">G101-SUM(H101:P101)</f>
        <v>1260.90028296</v>
      </c>
    </row>
    <row r="102" customFormat="false" ht="14.25" hidden="false" customHeight="false" outlineLevel="0" collapsed="false">
      <c r="A102" s="28" t="s">
        <v>134</v>
      </c>
      <c r="B102" s="29" t="n">
        <v>325</v>
      </c>
      <c r="C102" s="29" t="n">
        <v>100</v>
      </c>
      <c r="D102" s="30" t="n">
        <f aca="false">($D$1*(B102/12)*C102)/100</f>
        <v>1504.84479166667</v>
      </c>
      <c r="E102" s="30" t="n">
        <f aca="false">IF(B102&gt;=313,D102,E99)*3/100</f>
        <v>45.14534375</v>
      </c>
      <c r="F102" s="30" t="n">
        <f aca="false">IF(B102&lt;315,1457.52*C102/100-D102,0)</f>
        <v>0</v>
      </c>
      <c r="G102" s="30" t="n">
        <f aca="false">SUM(D102:F102)</f>
        <v>1549.99013541667</v>
      </c>
      <c r="H102" s="30" t="n">
        <f aca="false">G102*0.75/100</f>
        <v>11.624926015625</v>
      </c>
      <c r="I102" s="30" t="n">
        <f aca="false">G102*0.3/100</f>
        <v>4.64997040625</v>
      </c>
      <c r="J102" s="30" t="n">
        <f aca="false">IF(G102&lt;3170*(C102/100),G102*6.85/100,3170*(C102/100)*6.85/100)</f>
        <v>106.174324276042</v>
      </c>
      <c r="K102" s="30" t="n">
        <f aca="false">(G102*0.9825)*2.4/100</f>
        <v>36.548767393125</v>
      </c>
      <c r="L102" s="30" t="n">
        <f aca="false">(G102*0.9825)*5.1/100</f>
        <v>77.6661307103906</v>
      </c>
      <c r="M102" s="30" t="n">
        <f aca="false">(G102*0.9825)*0.5/100</f>
        <v>7.61432654023437</v>
      </c>
      <c r="N102" s="30" t="n">
        <f aca="false">IF(G102&lt;(3170*(C102/100)),(G102*2.64/100),3170*(C102/100)*2.64/100)</f>
        <v>40.919739575</v>
      </c>
      <c r="O102" s="30" t="n">
        <f aca="false">IF((G102&gt;(3170*C102/100)),((G102-(3170*C102/100))*(6.58/100)),0)</f>
        <v>0</v>
      </c>
      <c r="P102" s="30" t="n">
        <f aca="false">IF(((G102-(H102+I102+J102+N102+O102))&gt;1426.13),((G102-(H102+I102+J102+N102+O102))*1/100),0)</f>
        <v>0</v>
      </c>
      <c r="Q102" s="31" t="n">
        <f aca="false">G102-SUM(H102:P102)</f>
        <v>1264.7919505</v>
      </c>
    </row>
    <row r="103" customFormat="false" ht="14.25" hidden="false" customHeight="false" outlineLevel="0" collapsed="false">
      <c r="A103" s="28" t="s">
        <v>135</v>
      </c>
      <c r="B103" s="29" t="n">
        <v>326</v>
      </c>
      <c r="C103" s="29" t="n">
        <v>100</v>
      </c>
      <c r="D103" s="30" t="n">
        <f aca="false">($D$1*(B103/12)*C103)/100</f>
        <v>1509.47508333333</v>
      </c>
      <c r="E103" s="30" t="n">
        <f aca="false">IF(B103&gt;=313,D103,E100)*3/100</f>
        <v>45.2842525</v>
      </c>
      <c r="F103" s="30" t="n">
        <f aca="false">IF(B103&lt;315,1457.52*C103/100-D103,0)</f>
        <v>0</v>
      </c>
      <c r="G103" s="30" t="n">
        <f aca="false">SUM(D103:F103)</f>
        <v>1554.75933583333</v>
      </c>
      <c r="H103" s="30" t="n">
        <f aca="false">G103*0.75/100</f>
        <v>11.66069501875</v>
      </c>
      <c r="I103" s="30" t="n">
        <f aca="false">G103*0.3/100</f>
        <v>4.6642780075</v>
      </c>
      <c r="J103" s="30" t="n">
        <f aca="false">IF(G103&lt;3170*(C103/100),G103*6.85/100,3170*(C103/100)*6.85/100)</f>
        <v>106.501014504583</v>
      </c>
      <c r="K103" s="30" t="n">
        <f aca="false">(G103*0.9825)*2.4/100</f>
        <v>36.66122513895</v>
      </c>
      <c r="L103" s="30" t="n">
        <f aca="false">(G103*0.9825)*5.1/100</f>
        <v>77.9051034202687</v>
      </c>
      <c r="M103" s="30" t="n">
        <f aca="false">(G103*0.9825)*0.5/100</f>
        <v>7.63775523728125</v>
      </c>
      <c r="N103" s="30" t="n">
        <f aca="false">IF(G103&lt;(3170*(C103/100)),(G103*2.64/100),3170*(C103/100)*2.64/100)</f>
        <v>41.045646466</v>
      </c>
      <c r="O103" s="30" t="n">
        <f aca="false">IF((G103&gt;(3170*C103/100)),((G103-(3170*C103/100))*(6.58/100)),0)</f>
        <v>0</v>
      </c>
      <c r="P103" s="30" t="n">
        <f aca="false">IF(((G103-(H103+I103+J103+N103+O103))&gt;1426.13),((G103-(H103+I103+J103+N103+O103))*1/100),0)</f>
        <v>0</v>
      </c>
      <c r="Q103" s="31" t="n">
        <f aca="false">G103-SUM(H103:P103)</f>
        <v>1268.68361804</v>
      </c>
    </row>
    <row r="104" customFormat="false" ht="14.25" hidden="false" customHeight="false" outlineLevel="0" collapsed="false">
      <c r="A104" s="28" t="s">
        <v>136</v>
      </c>
      <c r="B104" s="29" t="n">
        <v>328</v>
      </c>
      <c r="C104" s="29" t="n">
        <v>100</v>
      </c>
      <c r="D104" s="30" t="n">
        <f aca="false">($D$1*(B104/12)*C104)/100</f>
        <v>1518.73566666667</v>
      </c>
      <c r="E104" s="30" t="n">
        <f aca="false">IF(B104&gt;=313,D104,E101)*3/100</f>
        <v>45.56207</v>
      </c>
      <c r="F104" s="30" t="n">
        <f aca="false">IF(B104&lt;315,1457.52*C104/100-D104,0)</f>
        <v>0</v>
      </c>
      <c r="G104" s="30" t="n">
        <f aca="false">SUM(D104:F104)</f>
        <v>1564.29773666667</v>
      </c>
      <c r="H104" s="30" t="n">
        <f aca="false">G104*0.75/100</f>
        <v>11.732233025</v>
      </c>
      <c r="I104" s="30" t="n">
        <f aca="false">G104*0.3/100</f>
        <v>4.69289321</v>
      </c>
      <c r="J104" s="30" t="n">
        <f aca="false">IF(G104&lt;3170*(C104/100),G104*6.85/100,3170*(C104/100)*6.85/100)</f>
        <v>107.154394961667</v>
      </c>
      <c r="K104" s="30" t="n">
        <f aca="false">(G104*0.9825)*2.4/100</f>
        <v>36.8861406306</v>
      </c>
      <c r="L104" s="30" t="n">
        <f aca="false">(G104*0.9825)*5.1/100</f>
        <v>78.383048840025</v>
      </c>
      <c r="M104" s="30" t="n">
        <f aca="false">(G104*0.9825)*0.5/100</f>
        <v>7.684612631375</v>
      </c>
      <c r="N104" s="30" t="n">
        <f aca="false">IF(G104&lt;(3170*(C104/100)),(G104*2.64/100),3170*(C104/100)*2.64/100)</f>
        <v>41.297460248</v>
      </c>
      <c r="O104" s="30" t="n">
        <f aca="false">IF((G104&gt;(3170*C104/100)),((G104-(3170*C104/100))*(6.58/100)),0)</f>
        <v>0</v>
      </c>
      <c r="P104" s="30" t="n">
        <f aca="false">IF(((G104-(H104+I104+J104+N104+O104))&gt;1426.13),((G104-(H104+I104+J104+N104+O104))*1/100),0)</f>
        <v>0</v>
      </c>
      <c r="Q104" s="31" t="n">
        <f aca="false">G104-SUM(H104:P104)</f>
        <v>1276.46695312</v>
      </c>
    </row>
    <row r="105" customFormat="false" ht="14.25" hidden="false" customHeight="false" outlineLevel="0" collapsed="false">
      <c r="A105" s="28" t="s">
        <v>137</v>
      </c>
      <c r="B105" s="29" t="n">
        <v>332</v>
      </c>
      <c r="C105" s="29" t="n">
        <v>100</v>
      </c>
      <c r="D105" s="30" t="n">
        <f aca="false">($D$1*(B105/12)*C105)/100</f>
        <v>1537.25683333333</v>
      </c>
      <c r="E105" s="30" t="n">
        <f aca="false">IF(B105&gt;=313,D105,E102)*3/100</f>
        <v>46.117705</v>
      </c>
      <c r="F105" s="30" t="n">
        <f aca="false">IF(B105&lt;315,1457.52*C105/100-D105,0)</f>
        <v>0</v>
      </c>
      <c r="G105" s="30" t="n">
        <f aca="false">SUM(D105:F105)</f>
        <v>1583.37453833333</v>
      </c>
      <c r="H105" s="30" t="n">
        <f aca="false">G105*0.75/100</f>
        <v>11.8753090375</v>
      </c>
      <c r="I105" s="30" t="n">
        <f aca="false">G105*0.3/100</f>
        <v>4.750123615</v>
      </c>
      <c r="J105" s="30" t="n">
        <f aca="false">IF(G105&lt;3170*(C105/100),G105*6.85/100,3170*(C105/100)*6.85/100)</f>
        <v>108.461155875833</v>
      </c>
      <c r="K105" s="30" t="n">
        <f aca="false">(G105*0.9825)*2.4/100</f>
        <v>37.3359716139</v>
      </c>
      <c r="L105" s="30" t="n">
        <f aca="false">(G105*0.9825)*5.1/100</f>
        <v>79.3389396795375</v>
      </c>
      <c r="M105" s="30" t="n">
        <f aca="false">(G105*0.9825)*0.5/100</f>
        <v>7.7783274195625</v>
      </c>
      <c r="N105" s="30" t="n">
        <f aca="false">IF(G105&lt;(3170*(C105/100)),(G105*2.64/100),3170*(C105/100)*2.64/100)</f>
        <v>41.801087812</v>
      </c>
      <c r="O105" s="30" t="n">
        <f aca="false">IF((G105&gt;(3170*C105/100)),((G105-(3170*C105/100))*(6.58/100)),0)</f>
        <v>0</v>
      </c>
      <c r="P105" s="30" t="n">
        <f aca="false">IF(((G105-(H105+I105+J105+N105+O105))&gt;1426.13),((G105-(H105+I105+J105+N105+O105))*1/100),0)</f>
        <v>0</v>
      </c>
      <c r="Q105" s="31" t="n">
        <f aca="false">G105-SUM(H105:P105)</f>
        <v>1292.03362328</v>
      </c>
    </row>
    <row r="106" customFormat="false" ht="14.25" hidden="false" customHeight="false" outlineLevel="0" collapsed="false">
      <c r="A106" s="28" t="s">
        <v>138</v>
      </c>
      <c r="B106" s="29" t="n">
        <v>338</v>
      </c>
      <c r="C106" s="29" t="n">
        <v>100</v>
      </c>
      <c r="D106" s="30" t="n">
        <f aca="false">($D$1*(B106/12)*C106)/100</f>
        <v>1565.03858333333</v>
      </c>
      <c r="E106" s="30" t="n">
        <f aca="false">IF(B106&gt;=313,D106,E103)*3/100</f>
        <v>46.9511575</v>
      </c>
      <c r="F106" s="30" t="n">
        <f aca="false">IF(B106&lt;315,1457.52*C106/100-D106,0)</f>
        <v>0</v>
      </c>
      <c r="G106" s="30" t="n">
        <f aca="false">SUM(D106:F106)</f>
        <v>1611.98974083333</v>
      </c>
      <c r="H106" s="30" t="n">
        <f aca="false">G106*0.75/100</f>
        <v>12.08992305625</v>
      </c>
      <c r="I106" s="30" t="n">
        <f aca="false">G106*0.3/100</f>
        <v>4.8359692225</v>
      </c>
      <c r="J106" s="30" t="n">
        <f aca="false">IF(G106&lt;3170*(C106/100),G106*6.85/100,3170*(C106/100)*6.85/100)</f>
        <v>110.421297247083</v>
      </c>
      <c r="K106" s="30" t="n">
        <f aca="false">(G106*0.9825)*2.4/100</f>
        <v>38.01071808885</v>
      </c>
      <c r="L106" s="30" t="n">
        <f aca="false">(G106*0.9825)*5.1/100</f>
        <v>80.7727759388063</v>
      </c>
      <c r="M106" s="30" t="n">
        <f aca="false">(G106*0.9825)*0.5/100</f>
        <v>7.91889960184375</v>
      </c>
      <c r="N106" s="30" t="n">
        <f aca="false">IF(G106&lt;(3170*(C106/100)),(G106*2.64/100),3170*(C106/100)*2.64/100)</f>
        <v>42.556529158</v>
      </c>
      <c r="O106" s="30" t="n">
        <f aca="false">IF((G106&gt;(3170*C106/100)),((G106-(3170*C106/100))*(6.58/100)),0)</f>
        <v>0</v>
      </c>
      <c r="P106" s="30" t="n">
        <f aca="false">IF(((G106-(H106+I106+J106+N106+O106))&gt;1426.13),((G106-(H106+I106+J106+N106+O106))*1/100),0)</f>
        <v>14.420860221495</v>
      </c>
      <c r="Q106" s="31" t="n">
        <f aca="false">G106-SUM(H106:P106)</f>
        <v>1300.96276829851</v>
      </c>
    </row>
    <row r="107" customFormat="false" ht="14.25" hidden="false" customHeight="false" outlineLevel="0" collapsed="false">
      <c r="A107" s="28" t="s">
        <v>139</v>
      </c>
      <c r="B107" s="29" t="n">
        <v>350</v>
      </c>
      <c r="C107" s="29" t="n">
        <v>100</v>
      </c>
      <c r="D107" s="30" t="n">
        <f aca="false">($D$1*(B107/12)*C107)/100</f>
        <v>1620.60208333333</v>
      </c>
      <c r="E107" s="30" t="n">
        <f aca="false">IF(B107&gt;=313,D107,E104)*3/100</f>
        <v>48.6180625</v>
      </c>
      <c r="F107" s="30" t="n">
        <f aca="false">IF(B107&lt;315,1457.52*C107/100-D107,0)</f>
        <v>0</v>
      </c>
      <c r="G107" s="30" t="n">
        <f aca="false">SUM(D107:F107)</f>
        <v>1669.22014583333</v>
      </c>
      <c r="H107" s="30" t="n">
        <f aca="false">G107*0.75/100</f>
        <v>12.51915109375</v>
      </c>
      <c r="I107" s="30" t="n">
        <f aca="false">G107*0.3/100</f>
        <v>5.0076604375</v>
      </c>
      <c r="J107" s="30" t="n">
        <f aca="false">IF(G107&lt;3170*(C107/100),G107*6.85/100,3170*(C107/100)*6.85/100)</f>
        <v>114.341579989583</v>
      </c>
      <c r="K107" s="30" t="n">
        <f aca="false">(G107*0.9825)*2.4/100</f>
        <v>39.36021103875</v>
      </c>
      <c r="L107" s="30" t="n">
        <f aca="false">(G107*0.9825)*5.1/100</f>
        <v>83.6404484573438</v>
      </c>
      <c r="M107" s="30" t="n">
        <f aca="false">(G107*0.9825)*0.5/100</f>
        <v>8.20004396640625</v>
      </c>
      <c r="N107" s="30" t="n">
        <f aca="false">IF(G107&lt;(3170*(C107/100)),(G107*2.64/100),3170*(C107/100)*2.64/100)</f>
        <v>44.06741185</v>
      </c>
      <c r="O107" s="30" t="n">
        <f aca="false">IF((G107&gt;(3170*C107/100)),((G107-(3170*C107/100))*(6.58/100)),0)</f>
        <v>0</v>
      </c>
      <c r="P107" s="30" t="n">
        <f aca="false">IF(((G107-(H107+I107+J107+N107+O107))&gt;1426.13),((G107-(H107+I107+J107+N107+O107))*1/100),0)</f>
        <v>14.932843424625</v>
      </c>
      <c r="Q107" s="31" t="n">
        <f aca="false">G107-SUM(H107:P107)</f>
        <v>1347.15079557538</v>
      </c>
    </row>
    <row r="108" customFormat="false" ht="14.25" hidden="false" customHeight="false" outlineLevel="0" collapsed="false">
      <c r="A108" s="28" t="s">
        <v>140</v>
      </c>
      <c r="B108" s="29" t="n">
        <v>363</v>
      </c>
      <c r="C108" s="29" t="n">
        <v>100</v>
      </c>
      <c r="D108" s="30" t="n">
        <f aca="false">($D$1*(B108/12)*C108)/100</f>
        <v>1680.795875</v>
      </c>
      <c r="E108" s="30" t="n">
        <f aca="false">IF(B108&gt;=313,D108,E105)*3/100</f>
        <v>50.42387625</v>
      </c>
      <c r="F108" s="30" t="n">
        <f aca="false">IF(B108&lt;315,1457.52*C108/100-D108,0)</f>
        <v>0</v>
      </c>
      <c r="G108" s="30" t="n">
        <f aca="false">SUM(D108:F108)</f>
        <v>1731.21975125</v>
      </c>
      <c r="H108" s="30" t="n">
        <f aca="false">G108*0.75/100</f>
        <v>12.984148134375</v>
      </c>
      <c r="I108" s="30" t="n">
        <f aca="false">G108*0.3/100</f>
        <v>5.19365925375</v>
      </c>
      <c r="J108" s="30" t="n">
        <f aca="false">IF(G108&lt;3170*(C108/100),G108*6.85/100,3170*(C108/100)*6.85/100)</f>
        <v>118.588552960625</v>
      </c>
      <c r="K108" s="30" t="n">
        <f aca="false">(G108*0.9825)*2.4/100</f>
        <v>40.822161734475</v>
      </c>
      <c r="L108" s="30" t="n">
        <f aca="false">(G108*0.9825)*5.1/100</f>
        <v>86.7470936857594</v>
      </c>
      <c r="M108" s="30" t="n">
        <f aca="false">(G108*0.9825)*0.5/100</f>
        <v>8.50461702801563</v>
      </c>
      <c r="N108" s="30" t="n">
        <f aca="false">IF(G108&lt;(3170*(C108/100)),(G108*2.64/100),3170*(C108/100)*2.64/100)</f>
        <v>45.704201433</v>
      </c>
      <c r="O108" s="30" t="n">
        <f aca="false">IF((G108&gt;(3170*C108/100)),((G108-(3170*C108/100))*(6.58/100)),0)</f>
        <v>0</v>
      </c>
      <c r="P108" s="30" t="n">
        <f aca="false">IF(((G108-(H108+I108+J108+N108+O108))&gt;1426.13),((G108-(H108+I108+J108+N108+O108))*1/100),0)</f>
        <v>15.4874918946825</v>
      </c>
      <c r="Q108" s="31" t="n">
        <f aca="false">G108-SUM(H108:P108)</f>
        <v>1397.18782512532</v>
      </c>
    </row>
    <row r="109" customFormat="false" ht="14.25" hidden="false" customHeight="false" outlineLevel="0" collapsed="false">
      <c r="A109" s="28" t="s">
        <v>141</v>
      </c>
      <c r="B109" s="29" t="n">
        <v>323</v>
      </c>
      <c r="C109" s="29" t="n">
        <v>100</v>
      </c>
      <c r="D109" s="30" t="n">
        <f aca="false">($D$1*(B109/12)*C109)/100</f>
        <v>1495.58420833333</v>
      </c>
      <c r="E109" s="30" t="n">
        <f aca="false">IF(B109&gt;=313,D109,E106)*3/100</f>
        <v>44.86752625</v>
      </c>
      <c r="F109" s="30" t="n">
        <f aca="false">IF(B109&lt;315,1457.52*C109/100-D109,0)</f>
        <v>0</v>
      </c>
      <c r="G109" s="30" t="n">
        <f aca="false">SUM(D109:F109)</f>
        <v>1540.45173458333</v>
      </c>
      <c r="H109" s="30" t="n">
        <f aca="false">G109*0.75/100</f>
        <v>11.553388009375</v>
      </c>
      <c r="I109" s="30" t="n">
        <f aca="false">G109*0.3/100</f>
        <v>4.62135520375</v>
      </c>
      <c r="J109" s="30" t="n">
        <f aca="false">IF(G109&lt;3170*(C109/100),G109*6.85/100,3170*(C109/100)*6.85/100)</f>
        <v>105.520943818958</v>
      </c>
      <c r="K109" s="30" t="n">
        <f aca="false">(G109*0.9825)*2.4/100</f>
        <v>36.323851901475</v>
      </c>
      <c r="L109" s="30" t="n">
        <f aca="false">(G109*0.9825)*5.1/100</f>
        <v>77.1881852906344</v>
      </c>
      <c r="M109" s="30" t="n">
        <f aca="false">(G109*0.9825)*0.5/100</f>
        <v>7.56746914614063</v>
      </c>
      <c r="N109" s="30" t="n">
        <f aca="false">IF(G109&lt;(3170*(C109/100)),(G109*2.64/100),3170*(C109/100)*2.64/100)</f>
        <v>40.667925793</v>
      </c>
      <c r="O109" s="30" t="n">
        <f aca="false">IF((G109&gt;(3170*C109/100)),((G109-(3170*C109/100))*(6.58/100)),0)</f>
        <v>0</v>
      </c>
      <c r="P109" s="30" t="n">
        <f aca="false">IF(((G109-(H109+I109+J109+N109+O109))&gt;1426.13),((G109-(H109+I109+J109+N109+O109))*1/100),0)</f>
        <v>0</v>
      </c>
      <c r="Q109" s="31" t="n">
        <f aca="false">G109-SUM(H109:P109)</f>
        <v>1257.00861542</v>
      </c>
    </row>
    <row r="110" customFormat="false" ht="14.25" hidden="false" customHeight="false" outlineLevel="0" collapsed="false">
      <c r="A110" s="28" t="s">
        <v>142</v>
      </c>
      <c r="B110" s="29" t="n">
        <v>324</v>
      </c>
      <c r="C110" s="29" t="n">
        <v>100</v>
      </c>
      <c r="D110" s="30" t="n">
        <f aca="false">($D$1*(B110/12)*C110)/100</f>
        <v>1500.2145</v>
      </c>
      <c r="E110" s="30" t="n">
        <f aca="false">IF(B110&gt;=313,D110,E107)*3/100</f>
        <v>45.006435</v>
      </c>
      <c r="F110" s="30" t="n">
        <f aca="false">IF(B110&lt;315,1457.52*C110/100-D110,0)</f>
        <v>0</v>
      </c>
      <c r="G110" s="30" t="n">
        <f aca="false">SUM(D110:F110)</f>
        <v>1545.220935</v>
      </c>
      <c r="H110" s="30" t="n">
        <f aca="false">G110*0.75/100</f>
        <v>11.5891570125</v>
      </c>
      <c r="I110" s="30" t="n">
        <f aca="false">G110*0.3/100</f>
        <v>4.635662805</v>
      </c>
      <c r="J110" s="30" t="n">
        <f aca="false">IF(G110&lt;3170*(C110/100),G110*6.85/100,3170*(C110/100)*6.85/100)</f>
        <v>105.8476340475</v>
      </c>
      <c r="K110" s="30" t="n">
        <f aca="false">(G110*0.9825)*2.4/100</f>
        <v>36.4363096473</v>
      </c>
      <c r="L110" s="30" t="n">
        <f aca="false">(G110*0.9825)*5.1/100</f>
        <v>77.4271580005125</v>
      </c>
      <c r="M110" s="30" t="n">
        <f aca="false">(G110*0.9825)*0.5/100</f>
        <v>7.5908978431875</v>
      </c>
      <c r="N110" s="30" t="n">
        <f aca="false">IF(G110&lt;(3170*(C110/100)),(G110*2.64/100),3170*(C110/100)*2.64/100)</f>
        <v>40.793832684</v>
      </c>
      <c r="O110" s="30" t="n">
        <f aca="false">IF((G110&gt;(3170*C110/100)),((G110-(3170*C110/100))*(6.58/100)),0)</f>
        <v>0</v>
      </c>
      <c r="P110" s="30" t="n">
        <f aca="false">IF(((G110-(H110+I110+J110+N110+O110))&gt;1426.13),((G110-(H110+I110+J110+N110+O110))*1/100),0)</f>
        <v>0</v>
      </c>
      <c r="Q110" s="31" t="n">
        <f aca="false">G110-SUM(H110:P110)</f>
        <v>1260.90028296</v>
      </c>
    </row>
    <row r="111" customFormat="false" ht="14.25" hidden="false" customHeight="false" outlineLevel="0" collapsed="false">
      <c r="A111" s="28" t="s">
        <v>143</v>
      </c>
      <c r="B111" s="29" t="n">
        <v>325</v>
      </c>
      <c r="C111" s="29" t="n">
        <v>100</v>
      </c>
      <c r="D111" s="30" t="n">
        <f aca="false">($D$1*(B111/12)*C111)/100</f>
        <v>1504.84479166667</v>
      </c>
      <c r="E111" s="30" t="n">
        <f aca="false">IF(B111&gt;=313,D111,E108)*3/100</f>
        <v>45.14534375</v>
      </c>
      <c r="F111" s="30" t="n">
        <f aca="false">IF(B111&lt;315,1457.52*C111/100-D111,0)</f>
        <v>0</v>
      </c>
      <c r="G111" s="30" t="n">
        <f aca="false">SUM(D111:F111)</f>
        <v>1549.99013541667</v>
      </c>
      <c r="H111" s="30" t="n">
        <f aca="false">G111*0.75/100</f>
        <v>11.624926015625</v>
      </c>
      <c r="I111" s="30" t="n">
        <f aca="false">G111*0.3/100</f>
        <v>4.64997040625</v>
      </c>
      <c r="J111" s="30" t="n">
        <f aca="false">IF(G111&lt;3170*(C111/100),G111*6.85/100,3170*(C111/100)*6.85/100)</f>
        <v>106.174324276042</v>
      </c>
      <c r="K111" s="30" t="n">
        <f aca="false">(G111*0.9825)*2.4/100</f>
        <v>36.548767393125</v>
      </c>
      <c r="L111" s="30" t="n">
        <f aca="false">(G111*0.9825)*5.1/100</f>
        <v>77.6661307103906</v>
      </c>
      <c r="M111" s="30" t="n">
        <f aca="false">(G111*0.9825)*0.5/100</f>
        <v>7.61432654023437</v>
      </c>
      <c r="N111" s="30" t="n">
        <f aca="false">IF(G111&lt;(3170*(C111/100)),(G111*2.64/100),3170*(C111/100)*2.64/100)</f>
        <v>40.919739575</v>
      </c>
      <c r="O111" s="30" t="n">
        <f aca="false">IF((G111&gt;(3170*C111/100)),((G111-(3170*C111/100))*(6.58/100)),0)</f>
        <v>0</v>
      </c>
      <c r="P111" s="30" t="n">
        <f aca="false">IF(((G111-(H111+I111+J111+N111+O111))&gt;1426.13),((G111-(H111+I111+J111+N111+O111))*1/100),0)</f>
        <v>0</v>
      </c>
      <c r="Q111" s="31" t="n">
        <f aca="false">G111-SUM(H111:P111)</f>
        <v>1264.7919505</v>
      </c>
    </row>
    <row r="112" customFormat="false" ht="14.25" hidden="false" customHeight="false" outlineLevel="0" collapsed="false">
      <c r="A112" s="28" t="s">
        <v>144</v>
      </c>
      <c r="B112" s="29" t="n">
        <v>326</v>
      </c>
      <c r="C112" s="29" t="n">
        <v>100</v>
      </c>
      <c r="D112" s="30" t="n">
        <f aca="false">($D$1*(B112/12)*C112)/100</f>
        <v>1509.47508333333</v>
      </c>
      <c r="E112" s="30" t="n">
        <f aca="false">IF(B112&gt;=313,D112,E109)*3/100</f>
        <v>45.2842525</v>
      </c>
      <c r="F112" s="30" t="n">
        <f aca="false">IF(B112&lt;315,1457.52*C112/100-D112,0)</f>
        <v>0</v>
      </c>
      <c r="G112" s="30" t="n">
        <f aca="false">SUM(D112:F112)</f>
        <v>1554.75933583333</v>
      </c>
      <c r="H112" s="30" t="n">
        <f aca="false">G112*0.75/100</f>
        <v>11.66069501875</v>
      </c>
      <c r="I112" s="30" t="n">
        <f aca="false">G112*0.3/100</f>
        <v>4.6642780075</v>
      </c>
      <c r="J112" s="30" t="n">
        <f aca="false">IF(G112&lt;3170*(C112/100),G112*6.85/100,3170*(C112/100)*6.85/100)</f>
        <v>106.501014504583</v>
      </c>
      <c r="K112" s="30" t="n">
        <f aca="false">(G112*0.9825)*2.4/100</f>
        <v>36.66122513895</v>
      </c>
      <c r="L112" s="30" t="n">
        <f aca="false">(G112*0.9825)*5.1/100</f>
        <v>77.9051034202687</v>
      </c>
      <c r="M112" s="30" t="n">
        <f aca="false">(G112*0.9825)*0.5/100</f>
        <v>7.63775523728125</v>
      </c>
      <c r="N112" s="30" t="n">
        <f aca="false">IF(G112&lt;(3170*(C112/100)),(G112*2.64/100),3170*(C112/100)*2.64/100)</f>
        <v>41.045646466</v>
      </c>
      <c r="O112" s="30" t="n">
        <f aca="false">IF((G112&gt;(3170*C112/100)),((G112-(3170*C112/100))*(6.58/100)),0)</f>
        <v>0</v>
      </c>
      <c r="P112" s="30" t="n">
        <f aca="false">IF(((G112-(H112+I112+J112+N112+O112))&gt;1426.13),((G112-(H112+I112+J112+N112+O112))*1/100),0)</f>
        <v>0</v>
      </c>
      <c r="Q112" s="31" t="n">
        <f aca="false">G112-SUM(H112:P112)</f>
        <v>1268.68361804</v>
      </c>
    </row>
    <row r="113" customFormat="false" ht="14.25" hidden="false" customHeight="false" outlineLevel="0" collapsed="false">
      <c r="A113" s="28" t="s">
        <v>145</v>
      </c>
      <c r="B113" s="29" t="n">
        <v>327</v>
      </c>
      <c r="C113" s="29" t="n">
        <v>100</v>
      </c>
      <c r="D113" s="30" t="n">
        <f aca="false">($D$1*(B113/12)*C113)/100</f>
        <v>1514.105375</v>
      </c>
      <c r="E113" s="30" t="n">
        <f aca="false">IF(B113&gt;=313,D113,E110)*3/100</f>
        <v>45.42316125</v>
      </c>
      <c r="F113" s="30" t="n">
        <f aca="false">IF(B113&lt;315,1457.52*C113/100-D113,0)</f>
        <v>0</v>
      </c>
      <c r="G113" s="30" t="n">
        <f aca="false">SUM(D113:F113)</f>
        <v>1559.52853625</v>
      </c>
      <c r="H113" s="30" t="n">
        <f aca="false">G113*0.75/100</f>
        <v>11.696464021875</v>
      </c>
      <c r="I113" s="30" t="n">
        <f aca="false">G113*0.3/100</f>
        <v>4.67858560875</v>
      </c>
      <c r="J113" s="30" t="n">
        <f aca="false">IF(G113&lt;3170*(C113/100),G113*6.85/100,3170*(C113/100)*6.85/100)</f>
        <v>106.827704733125</v>
      </c>
      <c r="K113" s="30" t="n">
        <f aca="false">(G113*0.9825)*2.4/100</f>
        <v>36.773682884775</v>
      </c>
      <c r="L113" s="30" t="n">
        <f aca="false">(G113*0.9825)*5.1/100</f>
        <v>78.1440761301469</v>
      </c>
      <c r="M113" s="30" t="n">
        <f aca="false">(G113*0.9825)*0.5/100</f>
        <v>7.66118393432812</v>
      </c>
      <c r="N113" s="30" t="n">
        <f aca="false">IF(G113&lt;(3170*(C113/100)),(G113*2.64/100),3170*(C113/100)*2.64/100)</f>
        <v>41.171553357</v>
      </c>
      <c r="O113" s="30" t="n">
        <f aca="false">IF((G113&gt;(3170*C113/100)),((G113-(3170*C113/100))*(6.58/100)),0)</f>
        <v>0</v>
      </c>
      <c r="P113" s="30" t="n">
        <f aca="false">IF(((G113-(H113+I113+J113+N113+O113))&gt;1426.13),((G113-(H113+I113+J113+N113+O113))*1/100),0)</f>
        <v>0</v>
      </c>
      <c r="Q113" s="31" t="n">
        <f aca="false">G113-SUM(H113:P113)</f>
        <v>1272.57528558</v>
      </c>
    </row>
    <row r="114" customFormat="false" ht="14.25" hidden="false" customHeight="false" outlineLevel="0" collapsed="false">
      <c r="A114" s="28" t="s">
        <v>146</v>
      </c>
      <c r="B114" s="29" t="n">
        <v>329</v>
      </c>
      <c r="C114" s="29" t="n">
        <v>100</v>
      </c>
      <c r="D114" s="30" t="n">
        <f aca="false">($D$1*(B114/12)*C114)/100</f>
        <v>1523.36595833333</v>
      </c>
      <c r="E114" s="30" t="n">
        <f aca="false">IF(B114&gt;=313,D114,E111)*3/100</f>
        <v>45.70097875</v>
      </c>
      <c r="F114" s="30" t="n">
        <f aca="false">IF(B114&lt;315,1457.52*C114/100-D114,0)</f>
        <v>0</v>
      </c>
      <c r="G114" s="30" t="n">
        <f aca="false">SUM(D114:F114)</f>
        <v>1569.06693708333</v>
      </c>
      <c r="H114" s="30" t="n">
        <f aca="false">G114*0.75/100</f>
        <v>11.768002028125</v>
      </c>
      <c r="I114" s="30" t="n">
        <f aca="false">G114*0.3/100</f>
        <v>4.70720081125</v>
      </c>
      <c r="J114" s="30" t="n">
        <f aca="false">IF(G114&lt;3170*(C114/100),G114*6.85/100,3170*(C114/100)*6.85/100)</f>
        <v>107.481085190208</v>
      </c>
      <c r="K114" s="30" t="n">
        <f aca="false">(G114*0.9825)*2.4/100</f>
        <v>36.998598376425</v>
      </c>
      <c r="L114" s="30" t="n">
        <f aca="false">(G114*0.9825)*5.1/100</f>
        <v>78.6220215499031</v>
      </c>
      <c r="M114" s="30" t="n">
        <f aca="false">(G114*0.9825)*0.5/100</f>
        <v>7.70804132842188</v>
      </c>
      <c r="N114" s="30" t="n">
        <f aca="false">IF(G114&lt;(3170*(C114/100)),(G114*2.64/100),3170*(C114/100)*2.64/100)</f>
        <v>41.423367139</v>
      </c>
      <c r="O114" s="30" t="n">
        <f aca="false">IF((G114&gt;(3170*C114/100)),((G114-(3170*C114/100))*(6.58/100)),0)</f>
        <v>0</v>
      </c>
      <c r="P114" s="30" t="n">
        <f aca="false">IF(((G114-(H114+I114+J114+N114+O114))&gt;1426.13),((G114-(H114+I114+J114+N114+O114))*1/100),0)</f>
        <v>0</v>
      </c>
      <c r="Q114" s="31" t="n">
        <f aca="false">G114-SUM(H114:P114)</f>
        <v>1280.35862066</v>
      </c>
    </row>
    <row r="115" customFormat="false" ht="14.25" hidden="false" customHeight="false" outlineLevel="0" collapsed="false">
      <c r="A115" s="28" t="s">
        <v>147</v>
      </c>
      <c r="B115" s="29" t="n">
        <v>332</v>
      </c>
      <c r="C115" s="29" t="n">
        <v>100</v>
      </c>
      <c r="D115" s="30" t="n">
        <f aca="false">($D$1*(B115/12)*C115)/100</f>
        <v>1537.25683333333</v>
      </c>
      <c r="E115" s="30" t="n">
        <f aca="false">IF(B115&gt;=313,D115,E112)*3/100</f>
        <v>46.117705</v>
      </c>
      <c r="F115" s="30" t="n">
        <f aca="false">IF(B115&lt;315,1457.52*C115/100-D115,0)</f>
        <v>0</v>
      </c>
      <c r="G115" s="30" t="n">
        <f aca="false">SUM(D115:F115)</f>
        <v>1583.37453833333</v>
      </c>
      <c r="H115" s="30" t="n">
        <f aca="false">G115*0.75/100</f>
        <v>11.8753090375</v>
      </c>
      <c r="I115" s="30" t="n">
        <f aca="false">G115*0.3/100</f>
        <v>4.750123615</v>
      </c>
      <c r="J115" s="30" t="n">
        <f aca="false">IF(G115&lt;3170*(C115/100),G115*6.85/100,3170*(C115/100)*6.85/100)</f>
        <v>108.461155875833</v>
      </c>
      <c r="K115" s="30" t="n">
        <f aca="false">(G115*0.9825)*2.4/100</f>
        <v>37.3359716139</v>
      </c>
      <c r="L115" s="30" t="n">
        <f aca="false">(G115*0.9825)*5.1/100</f>
        <v>79.3389396795375</v>
      </c>
      <c r="M115" s="30" t="n">
        <f aca="false">(G115*0.9825)*0.5/100</f>
        <v>7.7783274195625</v>
      </c>
      <c r="N115" s="30" t="n">
        <f aca="false">IF(G115&lt;(3170*(C115/100)),(G115*2.64/100),3170*(C115/100)*2.64/100)</f>
        <v>41.801087812</v>
      </c>
      <c r="O115" s="30" t="n">
        <f aca="false">IF((G115&gt;(3170*C115/100)),((G115-(3170*C115/100))*(6.58/100)),0)</f>
        <v>0</v>
      </c>
      <c r="P115" s="30" t="n">
        <f aca="false">IF(((G115-(H115+I115+J115+N115+O115))&gt;1426.13),((G115-(H115+I115+J115+N115+O115))*1/100),0)</f>
        <v>0</v>
      </c>
      <c r="Q115" s="31" t="n">
        <f aca="false">G115-SUM(H115:P115)</f>
        <v>1292.03362328</v>
      </c>
    </row>
    <row r="116" customFormat="false" ht="14.25" hidden="false" customHeight="false" outlineLevel="0" collapsed="false">
      <c r="A116" s="28" t="s">
        <v>148</v>
      </c>
      <c r="B116" s="29" t="n">
        <v>345</v>
      </c>
      <c r="C116" s="29" t="n">
        <v>100</v>
      </c>
      <c r="D116" s="30" t="n">
        <f aca="false">($D$1*(B116/12)*C116)/100</f>
        <v>1597.450625</v>
      </c>
      <c r="E116" s="30" t="n">
        <f aca="false">IF(B116&gt;=313,D116,E113)*3/100</f>
        <v>47.92351875</v>
      </c>
      <c r="F116" s="30" t="n">
        <f aca="false">IF(B116&lt;315,1457.52*C116/100-D116,0)</f>
        <v>0</v>
      </c>
      <c r="G116" s="30" t="n">
        <f aca="false">SUM(D116:F116)</f>
        <v>1645.37414375</v>
      </c>
      <c r="H116" s="30" t="n">
        <f aca="false">G116*0.75/100</f>
        <v>12.340306078125</v>
      </c>
      <c r="I116" s="30" t="n">
        <f aca="false">G116*0.3/100</f>
        <v>4.93612243125</v>
      </c>
      <c r="J116" s="30" t="n">
        <f aca="false">IF(G116&lt;3170*(C116/100),G116*6.85/100,3170*(C116/100)*6.85/100)</f>
        <v>112.708128846875</v>
      </c>
      <c r="K116" s="30" t="n">
        <f aca="false">(G116*0.9825)*2.4/100</f>
        <v>38.797922309625</v>
      </c>
      <c r="L116" s="30" t="n">
        <f aca="false">(G116*0.9825)*5.1/100</f>
        <v>82.4455849079531</v>
      </c>
      <c r="M116" s="30" t="n">
        <f aca="false">(G116*0.9825)*0.5/100</f>
        <v>8.08290048117188</v>
      </c>
      <c r="N116" s="30" t="n">
        <f aca="false">IF(G116&lt;(3170*(C116/100)),(G116*2.64/100),3170*(C116/100)*2.64/100)</f>
        <v>43.437877395</v>
      </c>
      <c r="O116" s="30" t="n">
        <f aca="false">IF((G116&gt;(3170*C116/100)),((G116-(3170*C116/100))*(6.58/100)),0)</f>
        <v>0</v>
      </c>
      <c r="P116" s="30" t="n">
        <f aca="false">IF(((G116-(H116+I116+J116+N116+O116))&gt;1426.13),((G116-(H116+I116+J116+N116+O116))*1/100),0)</f>
        <v>14.7195170899875</v>
      </c>
      <c r="Q116" s="31" t="n">
        <f aca="false">G116-SUM(H116:P116)</f>
        <v>1327.90578421001</v>
      </c>
    </row>
    <row r="117" customFormat="false" ht="14.25" hidden="false" customHeight="false" outlineLevel="0" collapsed="false">
      <c r="A117" s="28" t="s">
        <v>149</v>
      </c>
      <c r="B117" s="29" t="n">
        <v>354</v>
      </c>
      <c r="C117" s="29" t="n">
        <v>100</v>
      </c>
      <c r="D117" s="30" t="n">
        <f aca="false">($D$1*(B117/12)*C117)/100</f>
        <v>1639.12325</v>
      </c>
      <c r="E117" s="30" t="n">
        <f aca="false">IF(B117&gt;=313,D117,E114)*3/100</f>
        <v>49.1736975</v>
      </c>
      <c r="F117" s="30" t="n">
        <f aca="false">IF(B117&lt;315,1457.52*C117/100-D117,0)</f>
        <v>0</v>
      </c>
      <c r="G117" s="30" t="n">
        <f aca="false">SUM(D117:F117)</f>
        <v>1688.2969475</v>
      </c>
      <c r="H117" s="30" t="n">
        <f aca="false">G117*0.75/100</f>
        <v>12.66222710625</v>
      </c>
      <c r="I117" s="30" t="n">
        <f aca="false">G117*0.3/100</f>
        <v>5.0648908425</v>
      </c>
      <c r="J117" s="30" t="n">
        <f aca="false">IF(G117&lt;3170*(C117/100),G117*6.85/100,3170*(C117/100)*6.85/100)</f>
        <v>115.64834090375</v>
      </c>
      <c r="K117" s="30" t="n">
        <f aca="false">(G117*0.9825)*2.4/100</f>
        <v>39.81004202205</v>
      </c>
      <c r="L117" s="30" t="n">
        <f aca="false">(G117*0.9825)*5.1/100</f>
        <v>84.5963392968562</v>
      </c>
      <c r="M117" s="30" t="n">
        <f aca="false">(G117*0.9825)*0.5/100</f>
        <v>8.29375875459375</v>
      </c>
      <c r="N117" s="30" t="n">
        <f aca="false">IF(G117&lt;(3170*(C117/100)),(G117*2.64/100),3170*(C117/100)*2.64/100)</f>
        <v>44.571039414</v>
      </c>
      <c r="O117" s="30" t="n">
        <f aca="false">IF((G117&gt;(3170*C117/100)),((G117-(3170*C117/100))*(6.58/100)),0)</f>
        <v>0</v>
      </c>
      <c r="P117" s="30" t="n">
        <f aca="false">IF(((G117-(H117+I117+J117+N117+O117))&gt;1426.13),((G117-(H117+I117+J117+N117+O117))*1/100),0)</f>
        <v>15.103504492335</v>
      </c>
      <c r="Q117" s="31" t="n">
        <f aca="false">G117-SUM(H117:P117)</f>
        <v>1362.54680466766</v>
      </c>
    </row>
    <row r="118" customFormat="false" ht="14.25" hidden="false" customHeight="false" outlineLevel="0" collapsed="false">
      <c r="A118" s="28" t="s">
        <v>150</v>
      </c>
      <c r="B118" s="29" t="n">
        <v>368</v>
      </c>
      <c r="C118" s="29" t="n">
        <v>100</v>
      </c>
      <c r="D118" s="30" t="n">
        <f aca="false">($D$1*(B118/12)*C118)/100</f>
        <v>1703.94733333333</v>
      </c>
      <c r="E118" s="30" t="n">
        <f aca="false">IF(B118&gt;=313,D118,E115)*3/100</f>
        <v>51.11842</v>
      </c>
      <c r="F118" s="30" t="n">
        <f aca="false">IF(B118&lt;315,1457.52*C118/100-D118,0)</f>
        <v>0</v>
      </c>
      <c r="G118" s="30" t="n">
        <f aca="false">SUM(D118:F118)</f>
        <v>1755.06575333333</v>
      </c>
      <c r="H118" s="30" t="n">
        <f aca="false">G118*0.75/100</f>
        <v>13.16299315</v>
      </c>
      <c r="I118" s="30" t="n">
        <f aca="false">G118*0.3/100</f>
        <v>5.26519726</v>
      </c>
      <c r="J118" s="30" t="n">
        <f aca="false">IF(G118&lt;3170*(C118/100),G118*6.85/100,3170*(C118/100)*6.85/100)</f>
        <v>120.222004103333</v>
      </c>
      <c r="K118" s="30" t="n">
        <f aca="false">(G118*0.9825)*2.4/100</f>
        <v>41.3844504636</v>
      </c>
      <c r="L118" s="30" t="n">
        <f aca="false">(G118*0.9825)*5.1/100</f>
        <v>87.94195723515</v>
      </c>
      <c r="M118" s="30" t="n">
        <f aca="false">(G118*0.9825)*0.5/100</f>
        <v>8.62176051325</v>
      </c>
      <c r="N118" s="30" t="n">
        <f aca="false">IF(G118&lt;(3170*(C118/100)),(G118*2.64/100),3170*(C118/100)*2.64/100)</f>
        <v>46.333735888</v>
      </c>
      <c r="O118" s="30" t="n">
        <f aca="false">IF((G118&gt;(3170*C118/100)),((G118-(3170*C118/100))*(6.58/100)),0)</f>
        <v>0</v>
      </c>
      <c r="P118" s="30" t="n">
        <f aca="false">IF(((G118-(H118+I118+J118+N118+O118))&gt;1426.13),((G118-(H118+I118+J118+N118+O118))*1/100),0)</f>
        <v>15.70081822932</v>
      </c>
      <c r="Q118" s="31" t="n">
        <f aca="false">G118-SUM(H118:P118)</f>
        <v>1416.43283649068</v>
      </c>
    </row>
    <row r="119" customFormat="false" ht="14.25" hidden="false" customHeight="false" outlineLevel="0" collapsed="false">
      <c r="A119" s="28" t="s">
        <v>151</v>
      </c>
      <c r="B119" s="29" t="n">
        <v>375</v>
      </c>
      <c r="C119" s="29" t="n">
        <v>100</v>
      </c>
      <c r="D119" s="30" t="n">
        <f aca="false">($D$1*(B119/12)*C119)/100</f>
        <v>1736.359375</v>
      </c>
      <c r="E119" s="30" t="n">
        <f aca="false">IF(B119&gt;=313,D119,E116)*3/100</f>
        <v>52.09078125</v>
      </c>
      <c r="F119" s="30" t="n">
        <f aca="false">IF(B119&lt;315,1457.52*C119/100-D119,0)</f>
        <v>0</v>
      </c>
      <c r="G119" s="30" t="n">
        <f aca="false">SUM(D119:F119)</f>
        <v>1788.45015625</v>
      </c>
      <c r="H119" s="30" t="n">
        <f aca="false">G119*0.75/100</f>
        <v>13.413376171875</v>
      </c>
      <c r="I119" s="30" t="n">
        <f aca="false">G119*0.3/100</f>
        <v>5.36535046875</v>
      </c>
      <c r="J119" s="30" t="n">
        <f aca="false">IF(G119&lt;3170*(C119/100),G119*6.85/100,3170*(C119/100)*6.85/100)</f>
        <v>122.508835703125</v>
      </c>
      <c r="K119" s="30" t="n">
        <f aca="false">(G119*0.9825)*2.4/100</f>
        <v>42.171654684375</v>
      </c>
      <c r="L119" s="30" t="n">
        <f aca="false">(G119*0.9825)*5.1/100</f>
        <v>89.6147662042969</v>
      </c>
      <c r="M119" s="30" t="n">
        <f aca="false">(G119*0.9825)*0.5/100</f>
        <v>8.78576139257813</v>
      </c>
      <c r="N119" s="30" t="n">
        <f aca="false">IF(G119&lt;(3170*(C119/100)),(G119*2.64/100),3170*(C119/100)*2.64/100)</f>
        <v>47.215084125</v>
      </c>
      <c r="O119" s="30" t="n">
        <f aca="false">IF((G119&gt;(3170*C119/100)),((G119-(3170*C119/100))*(6.58/100)),0)</f>
        <v>0</v>
      </c>
      <c r="P119" s="30" t="n">
        <f aca="false">IF(((G119-(H119+I119+J119+N119+O119))&gt;1426.13),((G119-(H119+I119+J119+N119+O119))*1/100),0)</f>
        <v>15.9994750978125</v>
      </c>
      <c r="Q119" s="31" t="n">
        <f aca="false">G119-SUM(H119:P119)</f>
        <v>1443.37585240219</v>
      </c>
    </row>
    <row r="120" customFormat="false" ht="14.25" hidden="false" customHeight="false" outlineLevel="0" collapsed="false">
      <c r="A120" s="28" t="s">
        <v>152</v>
      </c>
      <c r="B120" s="29" t="n">
        <v>382</v>
      </c>
      <c r="C120" s="29" t="n">
        <v>100</v>
      </c>
      <c r="D120" s="30" t="n">
        <f aca="false">($D$1*(B120/12)*C120)/100</f>
        <v>1768.77141666667</v>
      </c>
      <c r="E120" s="30" t="n">
        <f aca="false">IF(B120&gt;=313,D120,E117)*3/100</f>
        <v>53.0631425</v>
      </c>
      <c r="F120" s="30" t="n">
        <f aca="false">IF(B120&lt;315,1457.52*C120/100-D120,0)</f>
        <v>0</v>
      </c>
      <c r="G120" s="30" t="n">
        <f aca="false">SUM(D120:F120)</f>
        <v>1821.83455916667</v>
      </c>
      <c r="H120" s="30" t="n">
        <f aca="false">G120*0.75/100</f>
        <v>13.66375919375</v>
      </c>
      <c r="I120" s="30" t="n">
        <f aca="false">G120*0.3/100</f>
        <v>5.4655036775</v>
      </c>
      <c r="J120" s="30" t="n">
        <f aca="false">IF(G120&lt;3170*(C120/100),G120*6.85/100,3170*(C120/100)*6.85/100)</f>
        <v>124.795667302917</v>
      </c>
      <c r="K120" s="30" t="n">
        <f aca="false">(G120*0.9825)*2.4/100</f>
        <v>42.95885890515</v>
      </c>
      <c r="L120" s="30" t="n">
        <f aca="false">(G120*0.9825)*5.1/100</f>
        <v>91.2875751734437</v>
      </c>
      <c r="M120" s="30" t="n">
        <f aca="false">(G120*0.9825)*0.5/100</f>
        <v>8.94976227190625</v>
      </c>
      <c r="N120" s="30" t="n">
        <f aca="false">IF(G120&lt;(3170*(C120/100)),(G120*2.64/100),3170*(C120/100)*2.64/100)</f>
        <v>48.096432362</v>
      </c>
      <c r="O120" s="30" t="n">
        <f aca="false">IF((G120&gt;(3170*C120/100)),((G120-(3170*C120/100))*(6.58/100)),0)</f>
        <v>0</v>
      </c>
      <c r="P120" s="30" t="n">
        <f aca="false">IF(((G120-(H120+I120+J120+N120+O120))&gt;1426.13),((G120-(H120+I120+J120+N120+O120))*1/100),0)</f>
        <v>16.298131966305</v>
      </c>
      <c r="Q120" s="31" t="n">
        <f aca="false">G120-SUM(H120:P120)</f>
        <v>1470.3188683137</v>
      </c>
    </row>
    <row r="121" customFormat="false" ht="14.25" hidden="false" customHeight="false" outlineLevel="0" collapsed="false">
      <c r="A121" s="28" t="s">
        <v>153</v>
      </c>
      <c r="B121" s="29" t="n">
        <v>326</v>
      </c>
      <c r="C121" s="29" t="n">
        <v>100</v>
      </c>
      <c r="D121" s="30" t="n">
        <f aca="false">($D$1*(B121/12)*C121)/100</f>
        <v>1509.47508333333</v>
      </c>
      <c r="E121" s="30" t="n">
        <f aca="false">IF(B121&gt;=313,D121,E118)*3/100</f>
        <v>45.2842525</v>
      </c>
      <c r="F121" s="30" t="n">
        <f aca="false">IF(B121&lt;315,1457.52*C121/100-D121,0)</f>
        <v>0</v>
      </c>
      <c r="G121" s="30" t="n">
        <f aca="false">SUM(D121:F121)</f>
        <v>1554.75933583333</v>
      </c>
      <c r="H121" s="30" t="n">
        <f aca="false">G121*0.75/100</f>
        <v>11.66069501875</v>
      </c>
      <c r="I121" s="30" t="n">
        <f aca="false">G121*0.3/100</f>
        <v>4.6642780075</v>
      </c>
      <c r="J121" s="30" t="n">
        <f aca="false">IF(G121&lt;3170*(C121/100),G121*6.85/100,3170*(C121/100)*6.85/100)</f>
        <v>106.501014504583</v>
      </c>
      <c r="K121" s="30" t="n">
        <f aca="false">(G121*0.9825)*2.4/100</f>
        <v>36.66122513895</v>
      </c>
      <c r="L121" s="30" t="n">
        <f aca="false">(G121*0.9825)*5.1/100</f>
        <v>77.9051034202687</v>
      </c>
      <c r="M121" s="30" t="n">
        <f aca="false">(G121*0.9825)*0.5/100</f>
        <v>7.63775523728125</v>
      </c>
      <c r="N121" s="30" t="n">
        <f aca="false">IF(G121&lt;(3170*(C121/100)),(G121*2.64/100),3170*(C121/100)*2.64/100)</f>
        <v>41.045646466</v>
      </c>
      <c r="O121" s="30" t="n">
        <f aca="false">IF((G121&gt;(3170*C121/100)),((G121-(3170*C121/100))*(6.58/100)),0)</f>
        <v>0</v>
      </c>
      <c r="P121" s="30" t="n">
        <f aca="false">IF(((G121-(H121+I121+J121+N121+O121))&gt;1426.13),((G121-(H121+I121+J121+N121+O121))*1/100),0)</f>
        <v>0</v>
      </c>
      <c r="Q121" s="31" t="n">
        <f aca="false">G121-SUM(H121:P121)</f>
        <v>1268.68361804</v>
      </c>
    </row>
    <row r="122" customFormat="false" ht="14.25" hidden="false" customHeight="false" outlineLevel="0" collapsed="false">
      <c r="A122" s="28" t="s">
        <v>154</v>
      </c>
      <c r="B122" s="29" t="n">
        <v>327</v>
      </c>
      <c r="C122" s="29" t="n">
        <v>100</v>
      </c>
      <c r="D122" s="30" t="n">
        <f aca="false">($D$1*(B122/12)*C122)/100</f>
        <v>1514.105375</v>
      </c>
      <c r="E122" s="30" t="n">
        <f aca="false">IF(B122&gt;=313,D122,E119)*3/100</f>
        <v>45.42316125</v>
      </c>
      <c r="F122" s="30" t="n">
        <f aca="false">IF(B122&lt;315,1457.52*C122/100-D122,0)</f>
        <v>0</v>
      </c>
      <c r="G122" s="30" t="n">
        <f aca="false">SUM(D122:F122)</f>
        <v>1559.52853625</v>
      </c>
      <c r="H122" s="30" t="n">
        <f aca="false">G122*0.75/100</f>
        <v>11.696464021875</v>
      </c>
      <c r="I122" s="30" t="n">
        <f aca="false">G122*0.3/100</f>
        <v>4.67858560875</v>
      </c>
      <c r="J122" s="30" t="n">
        <f aca="false">IF(G122&lt;3170*(C122/100),G122*6.85/100,3170*(C122/100)*6.85/100)</f>
        <v>106.827704733125</v>
      </c>
      <c r="K122" s="30" t="n">
        <f aca="false">(G122*0.9825)*2.4/100</f>
        <v>36.773682884775</v>
      </c>
      <c r="L122" s="30" t="n">
        <f aca="false">(G122*0.9825)*5.1/100</f>
        <v>78.1440761301469</v>
      </c>
      <c r="M122" s="30" t="n">
        <f aca="false">(G122*0.9825)*0.5/100</f>
        <v>7.66118393432812</v>
      </c>
      <c r="N122" s="30" t="n">
        <f aca="false">IF(G122&lt;(3170*(C122/100)),(G122*2.64/100),3170*(C122/100)*2.64/100)</f>
        <v>41.171553357</v>
      </c>
      <c r="O122" s="30" t="n">
        <f aca="false">IF((G122&gt;(3170*C122/100)),((G122-(3170*C122/100))*(6.58/100)),0)</f>
        <v>0</v>
      </c>
      <c r="P122" s="30" t="n">
        <f aca="false">IF(((G122-(H122+I122+J122+N122+O122))&gt;1426.13),((G122-(H122+I122+J122+N122+O122))*1/100),0)</f>
        <v>0</v>
      </c>
      <c r="Q122" s="31" t="n">
        <f aca="false">G122-SUM(H122:P122)</f>
        <v>1272.57528558</v>
      </c>
    </row>
    <row r="123" customFormat="false" ht="14.25" hidden="false" customHeight="false" outlineLevel="0" collapsed="false">
      <c r="A123" s="28" t="s">
        <v>155</v>
      </c>
      <c r="B123" s="29" t="n">
        <v>328</v>
      </c>
      <c r="C123" s="29" t="n">
        <v>100</v>
      </c>
      <c r="D123" s="30" t="n">
        <f aca="false">($D$1*(B123/12)*C123)/100</f>
        <v>1518.73566666667</v>
      </c>
      <c r="E123" s="30" t="n">
        <f aca="false">IF(B123&gt;=313,D123,E120)*3/100</f>
        <v>45.56207</v>
      </c>
      <c r="F123" s="30" t="n">
        <f aca="false">IF(B123&lt;315,1457.52*C123/100-D123,0)</f>
        <v>0</v>
      </c>
      <c r="G123" s="30" t="n">
        <f aca="false">SUM(D123:F123)</f>
        <v>1564.29773666667</v>
      </c>
      <c r="H123" s="30" t="n">
        <f aca="false">G123*0.75/100</f>
        <v>11.732233025</v>
      </c>
      <c r="I123" s="30" t="n">
        <f aca="false">G123*0.3/100</f>
        <v>4.69289321</v>
      </c>
      <c r="J123" s="30" t="n">
        <f aca="false">IF(G123&lt;3170*(C123/100),G123*6.85/100,3170*(C123/100)*6.85/100)</f>
        <v>107.154394961667</v>
      </c>
      <c r="K123" s="30" t="n">
        <f aca="false">(G123*0.9825)*2.4/100</f>
        <v>36.8861406306</v>
      </c>
      <c r="L123" s="30" t="n">
        <f aca="false">(G123*0.9825)*5.1/100</f>
        <v>78.383048840025</v>
      </c>
      <c r="M123" s="30" t="n">
        <f aca="false">(G123*0.9825)*0.5/100</f>
        <v>7.684612631375</v>
      </c>
      <c r="N123" s="30" t="n">
        <f aca="false">IF(G123&lt;(3170*(C123/100)),(G123*2.64/100),3170*(C123/100)*2.64/100)</f>
        <v>41.297460248</v>
      </c>
      <c r="O123" s="30" t="n">
        <f aca="false">IF((G123&gt;(3170*C123/100)),((G123-(3170*C123/100))*(6.58/100)),0)</f>
        <v>0</v>
      </c>
      <c r="P123" s="30" t="n">
        <f aca="false">IF(((G123-(H123+I123+J123+N123+O123))&gt;1426.13),((G123-(H123+I123+J123+N123+O123))*1/100),0)</f>
        <v>0</v>
      </c>
      <c r="Q123" s="31" t="n">
        <f aca="false">G123-SUM(H123:P123)</f>
        <v>1276.46695312</v>
      </c>
    </row>
    <row r="124" customFormat="false" ht="14.25" hidden="false" customHeight="false" outlineLevel="0" collapsed="false">
      <c r="A124" s="28" t="s">
        <v>156</v>
      </c>
      <c r="B124" s="29" t="n">
        <v>330</v>
      </c>
      <c r="C124" s="29" t="n">
        <v>100</v>
      </c>
      <c r="D124" s="30" t="n">
        <f aca="false">($D$1*(B124/12)*C124)/100</f>
        <v>1527.99625</v>
      </c>
      <c r="E124" s="30" t="n">
        <f aca="false">IF(B124&gt;=313,D124,E121)*3/100</f>
        <v>45.8398875</v>
      </c>
      <c r="F124" s="30" t="n">
        <f aca="false">IF(B124&lt;315,1457.52*C124/100-D124,0)</f>
        <v>0</v>
      </c>
      <c r="G124" s="30" t="n">
        <f aca="false">SUM(D124:F124)</f>
        <v>1573.8361375</v>
      </c>
      <c r="H124" s="30" t="n">
        <f aca="false">G124*0.75/100</f>
        <v>11.80377103125</v>
      </c>
      <c r="I124" s="30" t="n">
        <f aca="false">G124*0.3/100</f>
        <v>4.7215084125</v>
      </c>
      <c r="J124" s="30" t="n">
        <f aca="false">IF(G124&lt;3170*(C124/100),G124*6.85/100,3170*(C124/100)*6.85/100)</f>
        <v>107.80777541875</v>
      </c>
      <c r="K124" s="30" t="n">
        <f aca="false">(G124*0.9825)*2.4/100</f>
        <v>37.11105612225</v>
      </c>
      <c r="L124" s="30" t="n">
        <f aca="false">(G124*0.9825)*5.1/100</f>
        <v>78.8609942597813</v>
      </c>
      <c r="M124" s="30" t="n">
        <f aca="false">(G124*0.9825)*0.5/100</f>
        <v>7.73147002546875</v>
      </c>
      <c r="N124" s="30" t="n">
        <f aca="false">IF(G124&lt;(3170*(C124/100)),(G124*2.64/100),3170*(C124/100)*2.64/100)</f>
        <v>41.54927403</v>
      </c>
      <c r="O124" s="30" t="n">
        <f aca="false">IF((G124&gt;(3170*C124/100)),((G124-(3170*C124/100))*(6.58/100)),0)</f>
        <v>0</v>
      </c>
      <c r="P124" s="30" t="n">
        <f aca="false">IF(((G124-(H124+I124+J124+N124+O124))&gt;1426.13),((G124-(H124+I124+J124+N124+O124))*1/100),0)</f>
        <v>0</v>
      </c>
      <c r="Q124" s="31" t="n">
        <f aca="false">G124-SUM(H124:P124)</f>
        <v>1284.2502882</v>
      </c>
    </row>
    <row r="125" customFormat="false" ht="14.25" hidden="false" customHeight="false" outlineLevel="0" collapsed="false">
      <c r="A125" s="28" t="s">
        <v>157</v>
      </c>
      <c r="B125" s="29" t="n">
        <v>332</v>
      </c>
      <c r="C125" s="29" t="n">
        <v>100</v>
      </c>
      <c r="D125" s="30" t="n">
        <f aca="false">($D$1*(B125/12)*C125)/100</f>
        <v>1537.25683333333</v>
      </c>
      <c r="E125" s="30" t="n">
        <f aca="false">IF(B125&gt;=313,D125,E122)*3/100</f>
        <v>46.117705</v>
      </c>
      <c r="F125" s="30" t="n">
        <f aca="false">IF(B125&lt;315,1457.52*C125/100-D125,0)</f>
        <v>0</v>
      </c>
      <c r="G125" s="30" t="n">
        <f aca="false">SUM(D125:F125)</f>
        <v>1583.37453833333</v>
      </c>
      <c r="H125" s="30" t="n">
        <f aca="false">G125*0.75/100</f>
        <v>11.8753090375</v>
      </c>
      <c r="I125" s="30" t="n">
        <f aca="false">G125*0.3/100</f>
        <v>4.750123615</v>
      </c>
      <c r="J125" s="30" t="n">
        <f aca="false">IF(G125&lt;3170*(C125/100),G125*6.85/100,3170*(C125/100)*6.85/100)</f>
        <v>108.461155875833</v>
      </c>
      <c r="K125" s="30" t="n">
        <f aca="false">(G125*0.9825)*2.4/100</f>
        <v>37.3359716139</v>
      </c>
      <c r="L125" s="30" t="n">
        <f aca="false">(G125*0.9825)*5.1/100</f>
        <v>79.3389396795375</v>
      </c>
      <c r="M125" s="30" t="n">
        <f aca="false">(G125*0.9825)*0.5/100</f>
        <v>7.7783274195625</v>
      </c>
      <c r="N125" s="30" t="n">
        <f aca="false">IF(G125&lt;(3170*(C125/100)),(G125*2.64/100),3170*(C125/100)*2.64/100)</f>
        <v>41.801087812</v>
      </c>
      <c r="O125" s="30" t="n">
        <f aca="false">IF((G125&gt;(3170*C125/100)),((G125-(3170*C125/100))*(6.58/100)),0)</f>
        <v>0</v>
      </c>
      <c r="P125" s="30" t="n">
        <f aca="false">IF(((G125-(H125+I125+J125+N125+O125))&gt;1426.13),((G125-(H125+I125+J125+N125+O125))*1/100),0)</f>
        <v>0</v>
      </c>
      <c r="Q125" s="31" t="n">
        <f aca="false">G125-SUM(H125:P125)</f>
        <v>1292.03362328</v>
      </c>
    </row>
    <row r="126" customFormat="false" ht="14.25" hidden="false" customHeight="false" outlineLevel="0" collapsed="false">
      <c r="A126" s="28" t="s">
        <v>158</v>
      </c>
      <c r="B126" s="29" t="n">
        <v>339</v>
      </c>
      <c r="C126" s="29" t="n">
        <v>100</v>
      </c>
      <c r="D126" s="30" t="n">
        <f aca="false">($D$1*(B126/12)*C126)/100</f>
        <v>1569.668875</v>
      </c>
      <c r="E126" s="30" t="n">
        <f aca="false">IF(B126&gt;=313,D126,E123)*3/100</f>
        <v>47.09006625</v>
      </c>
      <c r="F126" s="30" t="n">
        <f aca="false">IF(B126&lt;315,1457.52*C126/100-D126,0)</f>
        <v>0</v>
      </c>
      <c r="G126" s="30" t="n">
        <f aca="false">SUM(D126:F126)</f>
        <v>1616.75894125</v>
      </c>
      <c r="H126" s="30" t="n">
        <f aca="false">G126*0.75/100</f>
        <v>12.125692059375</v>
      </c>
      <c r="I126" s="30" t="n">
        <f aca="false">G126*0.3/100</f>
        <v>4.85027682375</v>
      </c>
      <c r="J126" s="30" t="n">
        <f aca="false">IF(G126&lt;3170*(C126/100),G126*6.85/100,3170*(C126/100)*6.85/100)</f>
        <v>110.747987475625</v>
      </c>
      <c r="K126" s="30" t="n">
        <f aca="false">(G126*0.9825)*2.4/100</f>
        <v>38.123175834675</v>
      </c>
      <c r="L126" s="30" t="n">
        <f aca="false">(G126*0.9825)*5.1/100</f>
        <v>81.0117486486844</v>
      </c>
      <c r="M126" s="30" t="n">
        <f aca="false">(G126*0.9825)*0.5/100</f>
        <v>7.94232829889063</v>
      </c>
      <c r="N126" s="30" t="n">
        <f aca="false">IF(G126&lt;(3170*(C126/100)),(G126*2.64/100),3170*(C126/100)*2.64/100)</f>
        <v>42.682436049</v>
      </c>
      <c r="O126" s="30" t="n">
        <f aca="false">IF((G126&gt;(3170*C126/100)),((G126-(3170*C126/100))*(6.58/100)),0)</f>
        <v>0</v>
      </c>
      <c r="P126" s="30" t="n">
        <f aca="false">IF(((G126-(H126+I126+J126+N126+O126))&gt;1426.13),((G126-(H126+I126+J126+N126+O126))*1/100),0)</f>
        <v>14.4635254884225</v>
      </c>
      <c r="Q126" s="31" t="n">
        <f aca="false">G126-SUM(H126:P126)</f>
        <v>1304.81177057158</v>
      </c>
    </row>
    <row r="127" customFormat="false" ht="14.25" hidden="false" customHeight="false" outlineLevel="0" collapsed="false">
      <c r="A127" s="28" t="s">
        <v>159</v>
      </c>
      <c r="B127" s="29" t="n">
        <v>346</v>
      </c>
      <c r="C127" s="29" t="n">
        <v>100</v>
      </c>
      <c r="D127" s="30" t="n">
        <f aca="false">($D$1*(B127/12)*C127)/100</f>
        <v>1602.08091666667</v>
      </c>
      <c r="E127" s="30" t="n">
        <f aca="false">IF(B127&gt;=313,D127,E124)*3/100</f>
        <v>48.0624275</v>
      </c>
      <c r="F127" s="30" t="n">
        <f aca="false">IF(B127&lt;315,1457.52*C127/100-D127,0)</f>
        <v>0</v>
      </c>
      <c r="G127" s="30" t="n">
        <f aca="false">SUM(D127:F127)</f>
        <v>1650.14334416667</v>
      </c>
      <c r="H127" s="30" t="n">
        <f aca="false">G127*0.75/100</f>
        <v>12.37607508125</v>
      </c>
      <c r="I127" s="30" t="n">
        <f aca="false">G127*0.3/100</f>
        <v>4.9504300325</v>
      </c>
      <c r="J127" s="30" t="n">
        <f aca="false">IF(G127&lt;3170*(C127/100),G127*6.85/100,3170*(C127/100)*6.85/100)</f>
        <v>113.034819075417</v>
      </c>
      <c r="K127" s="30" t="n">
        <f aca="false">(G127*0.9825)*2.4/100</f>
        <v>38.91038005545</v>
      </c>
      <c r="L127" s="30" t="n">
        <f aca="false">(G127*0.9825)*5.1/100</f>
        <v>82.6845576178313</v>
      </c>
      <c r="M127" s="30" t="n">
        <f aca="false">(G127*0.9825)*0.5/100</f>
        <v>8.10632917821875</v>
      </c>
      <c r="N127" s="30" t="n">
        <f aca="false">IF(G127&lt;(3170*(C127/100)),(G127*2.64/100),3170*(C127/100)*2.64/100)</f>
        <v>43.563784286</v>
      </c>
      <c r="O127" s="30" t="n">
        <f aca="false">IF((G127&gt;(3170*C127/100)),((G127-(3170*C127/100))*(6.58/100)),0)</f>
        <v>0</v>
      </c>
      <c r="P127" s="30" t="n">
        <f aca="false">IF(((G127-(H127+I127+J127+N127+O127))&gt;1426.13),((G127-(H127+I127+J127+N127+O127))*1/100),0)</f>
        <v>14.762182356915</v>
      </c>
      <c r="Q127" s="31" t="n">
        <f aca="false">G127-SUM(H127:P127)</f>
        <v>1331.75478648309</v>
      </c>
    </row>
    <row r="128" customFormat="false" ht="14.25" hidden="false" customHeight="false" outlineLevel="0" collapsed="false">
      <c r="A128" s="28" t="s">
        <v>160</v>
      </c>
      <c r="B128" s="29" t="n">
        <v>360</v>
      </c>
      <c r="C128" s="29" t="n">
        <v>100</v>
      </c>
      <c r="D128" s="30" t="n">
        <f aca="false">($D$1*(B128/12)*C128)/100</f>
        <v>1666.905</v>
      </c>
      <c r="E128" s="30" t="n">
        <f aca="false">IF(B128&gt;=313,D128,E125)*3/100</f>
        <v>50.00715</v>
      </c>
      <c r="F128" s="30" t="n">
        <f aca="false">IF(B128&lt;315,1457.52*C128/100-D128,0)</f>
        <v>0</v>
      </c>
      <c r="G128" s="30" t="n">
        <f aca="false">SUM(D128:F128)</f>
        <v>1716.91215</v>
      </c>
      <c r="H128" s="30" t="n">
        <f aca="false">G128*0.75/100</f>
        <v>12.876841125</v>
      </c>
      <c r="I128" s="30" t="n">
        <f aca="false">G128*0.3/100</f>
        <v>5.15073645</v>
      </c>
      <c r="J128" s="30" t="n">
        <f aca="false">IF(G128&lt;3170*(C128/100),G128*6.85/100,3170*(C128/100)*6.85/100)</f>
        <v>117.608482275</v>
      </c>
      <c r="K128" s="30" t="n">
        <f aca="false">(G128*0.9825)*2.4/100</f>
        <v>40.484788497</v>
      </c>
      <c r="L128" s="30" t="n">
        <f aca="false">(G128*0.9825)*5.1/100</f>
        <v>86.030175556125</v>
      </c>
      <c r="M128" s="30" t="n">
        <f aca="false">(G128*0.9825)*0.5/100</f>
        <v>8.434330936875</v>
      </c>
      <c r="N128" s="30" t="n">
        <f aca="false">IF(G128&lt;(3170*(C128/100)),(G128*2.64/100),3170*(C128/100)*2.64/100)</f>
        <v>45.32648076</v>
      </c>
      <c r="O128" s="30" t="n">
        <f aca="false">IF((G128&gt;(3170*C128/100)),((G128-(3170*C128/100))*(6.58/100)),0)</f>
        <v>0</v>
      </c>
      <c r="P128" s="30" t="n">
        <f aca="false">IF(((G128-(H128+I128+J128+N128+O128))&gt;1426.13),((G128-(H128+I128+J128+N128+O128))*1/100),0)</f>
        <v>15.3594960939</v>
      </c>
      <c r="Q128" s="31" t="n">
        <f aca="false">G128-SUM(H128:P128)</f>
        <v>1385.6408183061</v>
      </c>
    </row>
    <row r="129" customFormat="false" ht="14.25" hidden="false" customHeight="false" outlineLevel="0" collapsed="false">
      <c r="A129" s="28" t="s">
        <v>161</v>
      </c>
      <c r="B129" s="29" t="n">
        <v>376</v>
      </c>
      <c r="C129" s="29" t="n">
        <v>100</v>
      </c>
      <c r="D129" s="30" t="n">
        <f aca="false">($D$1*(B129/12)*C129)/100</f>
        <v>1740.98966666667</v>
      </c>
      <c r="E129" s="30" t="n">
        <f aca="false">IF(B129&gt;=313,D129,E126)*3/100</f>
        <v>52.22969</v>
      </c>
      <c r="F129" s="30" t="n">
        <f aca="false">IF(B129&lt;315,1457.52*C129/100-D129,0)</f>
        <v>0</v>
      </c>
      <c r="G129" s="30" t="n">
        <f aca="false">SUM(D129:F129)</f>
        <v>1793.21935666667</v>
      </c>
      <c r="H129" s="30" t="n">
        <f aca="false">G129*0.75/100</f>
        <v>13.449145175</v>
      </c>
      <c r="I129" s="30" t="n">
        <f aca="false">G129*0.3/100</f>
        <v>5.37965807</v>
      </c>
      <c r="J129" s="30" t="n">
        <f aca="false">IF(G129&lt;3170*(C129/100),G129*6.85/100,3170*(C129/100)*6.85/100)</f>
        <v>122.835525931667</v>
      </c>
      <c r="K129" s="30" t="n">
        <f aca="false">(G129*0.9825)*2.4/100</f>
        <v>42.2841124302</v>
      </c>
      <c r="L129" s="30" t="n">
        <f aca="false">(G129*0.9825)*5.1/100</f>
        <v>89.853738914175</v>
      </c>
      <c r="M129" s="30" t="n">
        <f aca="false">(G129*0.9825)*0.5/100</f>
        <v>8.809190089625</v>
      </c>
      <c r="N129" s="30" t="n">
        <f aca="false">IF(G129&lt;(3170*(C129/100)),(G129*2.64/100),3170*(C129/100)*2.64/100)</f>
        <v>47.340991016</v>
      </c>
      <c r="O129" s="30" t="n">
        <f aca="false">IF((G129&gt;(3170*C129/100)),((G129-(3170*C129/100))*(6.58/100)),0)</f>
        <v>0</v>
      </c>
      <c r="P129" s="30" t="n">
        <f aca="false">IF(((G129-(H129+I129+J129+N129+O129))&gt;1426.13),((G129-(H129+I129+J129+N129+O129))*1/100),0)</f>
        <v>16.04214036474</v>
      </c>
      <c r="Q129" s="31" t="n">
        <f aca="false">G129-SUM(H129:P129)</f>
        <v>1447.22485467526</v>
      </c>
    </row>
    <row r="130" customFormat="false" ht="14.25" hidden="false" customHeight="false" outlineLevel="0" collapsed="false">
      <c r="A130" s="28" t="s">
        <v>162</v>
      </c>
      <c r="B130" s="29" t="n">
        <v>385</v>
      </c>
      <c r="C130" s="29" t="n">
        <v>100</v>
      </c>
      <c r="D130" s="30" t="n">
        <f aca="false">($D$1*(B130/12)*C130)/100</f>
        <v>1782.66229166667</v>
      </c>
      <c r="E130" s="30" t="n">
        <f aca="false">IF(B130&gt;=313,D130,E127)*3/100</f>
        <v>53.47986875</v>
      </c>
      <c r="F130" s="30" t="n">
        <f aca="false">IF(B130&lt;315,1457.52*C130/100-D130,0)</f>
        <v>0</v>
      </c>
      <c r="G130" s="30" t="n">
        <f aca="false">SUM(D130:F130)</f>
        <v>1836.14216041667</v>
      </c>
      <c r="H130" s="30" t="n">
        <f aca="false">G130*0.75/100</f>
        <v>13.771066203125</v>
      </c>
      <c r="I130" s="30" t="n">
        <f aca="false">G130*0.3/100</f>
        <v>5.50842648125</v>
      </c>
      <c r="J130" s="30" t="n">
        <f aca="false">IF(G130&lt;3170*(C130/100),G130*6.85/100,3170*(C130/100)*6.85/100)</f>
        <v>125.775737988542</v>
      </c>
      <c r="K130" s="30" t="n">
        <f aca="false">(G130*0.9825)*2.4/100</f>
        <v>43.296232142625</v>
      </c>
      <c r="L130" s="30" t="n">
        <f aca="false">(G130*0.9825)*5.1/100</f>
        <v>92.0044933030781</v>
      </c>
      <c r="M130" s="30" t="n">
        <f aca="false">(G130*0.9825)*0.5/100</f>
        <v>9.02004836304688</v>
      </c>
      <c r="N130" s="30" t="n">
        <f aca="false">IF(G130&lt;(3170*(C130/100)),(G130*2.64/100),3170*(C130/100)*2.64/100)</f>
        <v>48.474153035</v>
      </c>
      <c r="O130" s="30" t="n">
        <f aca="false">IF((G130&gt;(3170*C130/100)),((G130-(3170*C130/100))*(6.58/100)),0)</f>
        <v>0</v>
      </c>
      <c r="P130" s="30" t="n">
        <f aca="false">IF(((G130-(H130+I130+J130+N130+O130))&gt;1426.13),((G130-(H130+I130+J130+N130+O130))*1/100),0)</f>
        <v>16.4261277670875</v>
      </c>
      <c r="Q130" s="31" t="n">
        <f aca="false">G130-SUM(H130:P130)</f>
        <v>1481.86587513291</v>
      </c>
    </row>
    <row r="131" customFormat="false" ht="14.25" hidden="false" customHeight="false" outlineLevel="0" collapsed="false">
      <c r="A131" s="28" t="s">
        <v>163</v>
      </c>
      <c r="B131" s="29" t="n">
        <v>398</v>
      </c>
      <c r="C131" s="29" t="n">
        <v>100</v>
      </c>
      <c r="D131" s="30" t="n">
        <f aca="false">($D$1*(B131/12)*C131)/100</f>
        <v>1842.85608333333</v>
      </c>
      <c r="E131" s="30" t="n">
        <f aca="false">IF(B131&gt;=313,D131,E128)*3/100</f>
        <v>55.2856825</v>
      </c>
      <c r="F131" s="30" t="n">
        <f aca="false">IF(B131&lt;315,1457.52*C131/100-D131,0)</f>
        <v>0</v>
      </c>
      <c r="G131" s="30" t="n">
        <f aca="false">SUM(D131:F131)</f>
        <v>1898.14176583333</v>
      </c>
      <c r="H131" s="30" t="n">
        <f aca="false">G131*0.75/100</f>
        <v>14.23606324375</v>
      </c>
      <c r="I131" s="30" t="n">
        <f aca="false">G131*0.3/100</f>
        <v>5.6944252975</v>
      </c>
      <c r="J131" s="30" t="n">
        <f aca="false">IF(G131&lt;3170*(C131/100),G131*6.85/100,3170*(C131/100)*6.85/100)</f>
        <v>130.022710959583</v>
      </c>
      <c r="K131" s="30" t="n">
        <f aca="false">(G131*0.9825)*2.4/100</f>
        <v>44.75818283835</v>
      </c>
      <c r="L131" s="30" t="n">
        <f aca="false">(G131*0.9825)*5.1/100</f>
        <v>95.1111385314937</v>
      </c>
      <c r="M131" s="30" t="n">
        <f aca="false">(G131*0.9825)*0.5/100</f>
        <v>9.32462142465625</v>
      </c>
      <c r="N131" s="30" t="n">
        <f aca="false">IF(G131&lt;(3170*(C131/100)),(G131*2.64/100),3170*(C131/100)*2.64/100)</f>
        <v>50.110942618</v>
      </c>
      <c r="O131" s="30" t="n">
        <f aca="false">IF((G131&gt;(3170*C131/100)),((G131-(3170*C131/100))*(6.58/100)),0)</f>
        <v>0</v>
      </c>
      <c r="P131" s="30" t="n">
        <f aca="false">IF(((G131-(H131+I131+J131+N131+O131))&gt;1426.13),((G131-(H131+I131+J131+N131+O131))*1/100),0)</f>
        <v>16.980776237145</v>
      </c>
      <c r="Q131" s="31" t="n">
        <f aca="false">G131-SUM(H131:P131)</f>
        <v>1531.90290468285</v>
      </c>
    </row>
    <row r="132" customFormat="false" ht="14.25" hidden="false" customHeight="false" outlineLevel="0" collapsed="false">
      <c r="A132" s="28" t="s">
        <v>164</v>
      </c>
      <c r="B132" s="29" t="n">
        <v>407</v>
      </c>
      <c r="C132" s="29" t="n">
        <v>100</v>
      </c>
      <c r="D132" s="30" t="n">
        <f aca="false">($D$1*(B132/12)*C132)/100</f>
        <v>1884.52870833333</v>
      </c>
      <c r="E132" s="30" t="n">
        <f aca="false">IF(B132&gt;=313,D132,E129)*3/100</f>
        <v>56.53586125</v>
      </c>
      <c r="F132" s="30" t="n">
        <f aca="false">IF(B132&lt;315,1457.52*C132/100-D132,0)</f>
        <v>0</v>
      </c>
      <c r="G132" s="30" t="n">
        <f aca="false">SUM(D132:F132)</f>
        <v>1941.06456958333</v>
      </c>
      <c r="H132" s="30" t="n">
        <f aca="false">G132*0.75/100</f>
        <v>14.557984271875</v>
      </c>
      <c r="I132" s="30" t="n">
        <f aca="false">G132*0.3/100</f>
        <v>5.82319370875</v>
      </c>
      <c r="J132" s="30" t="n">
        <f aca="false">IF(G132&lt;3170*(C132/100),G132*6.85/100,3170*(C132/100)*6.85/100)</f>
        <v>132.962923016458</v>
      </c>
      <c r="K132" s="30" t="n">
        <f aca="false">(G132*0.9825)*2.4/100</f>
        <v>45.770302550775</v>
      </c>
      <c r="L132" s="30" t="n">
        <f aca="false">(G132*0.9825)*5.1/100</f>
        <v>97.2618929203968</v>
      </c>
      <c r="M132" s="30" t="n">
        <f aca="false">(G132*0.9825)*0.5/100</f>
        <v>9.53547969807812</v>
      </c>
      <c r="N132" s="30" t="n">
        <f aca="false">IF(G132&lt;(3170*(C132/100)),(G132*2.64/100),3170*(C132/100)*2.64/100)</f>
        <v>51.244104637</v>
      </c>
      <c r="O132" s="30" t="n">
        <f aca="false">IF((G132&gt;(3170*C132/100)),((G132-(3170*C132/100))*(6.58/100)),0)</f>
        <v>0</v>
      </c>
      <c r="P132" s="30" t="n">
        <f aca="false">IF(((G132-(H132+I132+J132+N132+O132))&gt;1426.13),((G132-(H132+I132+J132+N132+O132))*1/100),0)</f>
        <v>17.3647636394925</v>
      </c>
      <c r="Q132" s="31" t="n">
        <f aca="false">G132-SUM(H132:P132)</f>
        <v>1566.54392514051</v>
      </c>
    </row>
    <row r="133" customFormat="false" ht="14.25" hidden="false" customHeight="false" outlineLevel="0" collapsed="false">
      <c r="A133" s="28" t="s">
        <v>165</v>
      </c>
      <c r="B133" s="29" t="n">
        <v>338</v>
      </c>
      <c r="C133" s="29" t="n">
        <v>100</v>
      </c>
      <c r="D133" s="30" t="n">
        <f aca="false">($D$1*(B133/12)*C133)/100</f>
        <v>1565.03858333333</v>
      </c>
      <c r="E133" s="30" t="n">
        <f aca="false">IF(B133&gt;=313,D133,E130)*3/100</f>
        <v>46.9511575</v>
      </c>
      <c r="F133" s="30" t="n">
        <f aca="false">IF(B133&lt;315,1457.52*C133/100-D133,0)</f>
        <v>0</v>
      </c>
      <c r="G133" s="30" t="n">
        <f aca="false">SUM(D133:F133)</f>
        <v>1611.98974083333</v>
      </c>
      <c r="H133" s="30" t="n">
        <f aca="false">G133*0.75/100</f>
        <v>12.08992305625</v>
      </c>
      <c r="I133" s="30" t="n">
        <f aca="false">G133*0.3/100</f>
        <v>4.8359692225</v>
      </c>
      <c r="J133" s="30" t="n">
        <f aca="false">IF(G133&lt;3170*(C133/100),G133*6.85/100,3170*(C133/100)*6.85/100)</f>
        <v>110.421297247083</v>
      </c>
      <c r="K133" s="30" t="n">
        <f aca="false">(G133*0.9825)*2.4/100</f>
        <v>38.01071808885</v>
      </c>
      <c r="L133" s="30" t="n">
        <f aca="false">(G133*0.9825)*5.1/100</f>
        <v>80.7727759388063</v>
      </c>
      <c r="M133" s="30" t="n">
        <f aca="false">(G133*0.9825)*0.5/100</f>
        <v>7.91889960184375</v>
      </c>
      <c r="N133" s="30" t="n">
        <f aca="false">IF(G133&lt;(3170*(C133/100)),(G133*2.64/100),3170*(C133/100)*2.64/100)</f>
        <v>42.556529158</v>
      </c>
      <c r="O133" s="30" t="n">
        <f aca="false">IF((G133&gt;(3170*C133/100)),((G133-(3170*C133/100))*(6.58/100)),0)</f>
        <v>0</v>
      </c>
      <c r="P133" s="30" t="n">
        <f aca="false">IF(((G133-(H133+I133+J133+N133+O133))&gt;1426.13),((G133-(H133+I133+J133+N133+O133))*1/100),0)</f>
        <v>14.420860221495</v>
      </c>
      <c r="Q133" s="31" t="n">
        <f aca="false">G133-SUM(H133:P133)</f>
        <v>1300.96276829851</v>
      </c>
    </row>
    <row r="134" customFormat="false" ht="14.25" hidden="false" customHeight="false" outlineLevel="0" collapsed="false">
      <c r="A134" s="28" t="s">
        <v>166</v>
      </c>
      <c r="B134" s="29" t="n">
        <v>345</v>
      </c>
      <c r="C134" s="29" t="n">
        <v>100</v>
      </c>
      <c r="D134" s="30" t="n">
        <f aca="false">($D$1*(B134/12)*C134)/100</f>
        <v>1597.450625</v>
      </c>
      <c r="E134" s="30" t="n">
        <f aca="false">IF(B134&gt;=313,D134,E131)*3/100</f>
        <v>47.92351875</v>
      </c>
      <c r="F134" s="30" t="n">
        <f aca="false">IF(B134&lt;315,1457.52*C134/100-D134,0)</f>
        <v>0</v>
      </c>
      <c r="G134" s="30" t="n">
        <f aca="false">SUM(D134:F134)</f>
        <v>1645.37414375</v>
      </c>
      <c r="H134" s="30" t="n">
        <f aca="false">G134*0.75/100</f>
        <v>12.340306078125</v>
      </c>
      <c r="I134" s="30" t="n">
        <f aca="false">G134*0.3/100</f>
        <v>4.93612243125</v>
      </c>
      <c r="J134" s="30" t="n">
        <f aca="false">IF(G134&lt;3170*(C134/100),G134*6.85/100,3170*(C134/100)*6.85/100)</f>
        <v>112.708128846875</v>
      </c>
      <c r="K134" s="30" t="n">
        <f aca="false">(G134*0.9825)*2.4/100</f>
        <v>38.797922309625</v>
      </c>
      <c r="L134" s="30" t="n">
        <f aca="false">(G134*0.9825)*5.1/100</f>
        <v>82.4455849079531</v>
      </c>
      <c r="M134" s="30" t="n">
        <f aca="false">(G134*0.9825)*0.5/100</f>
        <v>8.08290048117188</v>
      </c>
      <c r="N134" s="30" t="n">
        <f aca="false">IF(G134&lt;(3170*(C134/100)),(G134*2.64/100),3170*(C134/100)*2.64/100)</f>
        <v>43.437877395</v>
      </c>
      <c r="O134" s="30" t="n">
        <f aca="false">IF((G134&gt;(3170*C134/100)),((G134-(3170*C134/100))*(6.58/100)),0)</f>
        <v>0</v>
      </c>
      <c r="P134" s="30" t="n">
        <f aca="false">IF(((G134-(H134+I134+J134+N134+O134))&gt;1426.13),((G134-(H134+I134+J134+N134+O134))*1/100),0)</f>
        <v>14.7195170899875</v>
      </c>
      <c r="Q134" s="31" t="n">
        <f aca="false">G134-SUM(H134:P134)</f>
        <v>1327.90578421001</v>
      </c>
    </row>
    <row r="135" customFormat="false" ht="14.25" hidden="false" customHeight="false" outlineLevel="0" collapsed="false">
      <c r="A135" s="28" t="s">
        <v>167</v>
      </c>
      <c r="B135" s="29" t="n">
        <v>355</v>
      </c>
      <c r="C135" s="29" t="n">
        <v>100</v>
      </c>
      <c r="D135" s="30" t="n">
        <f aca="false">($D$1*(B135/12)*C135)/100</f>
        <v>1643.75354166667</v>
      </c>
      <c r="E135" s="30" t="n">
        <f aca="false">IF(B135&gt;=313,D135,E132)*3/100</f>
        <v>49.31260625</v>
      </c>
      <c r="F135" s="30" t="n">
        <f aca="false">IF(B135&lt;315,1457.52*C135/100-D135,0)</f>
        <v>0</v>
      </c>
      <c r="G135" s="30" t="n">
        <f aca="false">SUM(D135:F135)</f>
        <v>1693.06614791667</v>
      </c>
      <c r="H135" s="30" t="n">
        <f aca="false">G135*0.75/100</f>
        <v>12.697996109375</v>
      </c>
      <c r="I135" s="30" t="n">
        <f aca="false">G135*0.3/100</f>
        <v>5.07919844375</v>
      </c>
      <c r="J135" s="30" t="n">
        <f aca="false">IF(G135&lt;3170*(C135/100),G135*6.85/100,3170*(C135/100)*6.85/100)</f>
        <v>115.975031132292</v>
      </c>
      <c r="K135" s="30" t="n">
        <f aca="false">(G135*0.9825)*2.4/100</f>
        <v>39.922499767875</v>
      </c>
      <c r="L135" s="30" t="n">
        <f aca="false">(G135*0.9825)*5.1/100</f>
        <v>84.8353120067344</v>
      </c>
      <c r="M135" s="30" t="n">
        <f aca="false">(G135*0.9825)*0.5/100</f>
        <v>8.31718745164063</v>
      </c>
      <c r="N135" s="30" t="n">
        <f aca="false">IF(G135&lt;(3170*(C135/100)),(G135*2.64/100),3170*(C135/100)*2.64/100)</f>
        <v>44.696946305</v>
      </c>
      <c r="O135" s="30" t="n">
        <f aca="false">IF((G135&gt;(3170*C135/100)),((G135-(3170*C135/100))*(6.58/100)),0)</f>
        <v>0</v>
      </c>
      <c r="P135" s="30" t="n">
        <f aca="false">IF(((G135-(H135+I135+J135+N135+O135))&gt;1426.13),((G135-(H135+I135+J135+N135+O135))*1/100),0)</f>
        <v>15.1461697592625</v>
      </c>
      <c r="Q135" s="31" t="n">
        <f aca="false">G135-SUM(H135:P135)</f>
        <v>1366.39580694074</v>
      </c>
    </row>
    <row r="136" customFormat="false" ht="14.25" hidden="false" customHeight="false" outlineLevel="0" collapsed="false">
      <c r="A136" s="28" t="s">
        <v>168</v>
      </c>
      <c r="B136" s="29" t="n">
        <v>370</v>
      </c>
      <c r="C136" s="29" t="n">
        <v>100</v>
      </c>
      <c r="D136" s="30" t="n">
        <f aca="false">($D$1*(B136/12)*C136)/100</f>
        <v>1713.20791666667</v>
      </c>
      <c r="E136" s="30" t="n">
        <f aca="false">IF(B136&gt;=313,D136,E133)*3/100</f>
        <v>51.3962375</v>
      </c>
      <c r="F136" s="30" t="n">
        <f aca="false">IF(B136&lt;315,1457.52*C136/100-D136,0)</f>
        <v>0</v>
      </c>
      <c r="G136" s="30" t="n">
        <f aca="false">SUM(D136:F136)</f>
        <v>1764.60415416667</v>
      </c>
      <c r="H136" s="30" t="n">
        <f aca="false">G136*0.75/100</f>
        <v>13.23453115625</v>
      </c>
      <c r="I136" s="30" t="n">
        <f aca="false">G136*0.3/100</f>
        <v>5.2938124625</v>
      </c>
      <c r="J136" s="30" t="n">
        <f aca="false">IF(G136&lt;3170*(C136/100),G136*6.85/100,3170*(C136/100)*6.85/100)</f>
        <v>120.875384560417</v>
      </c>
      <c r="K136" s="30" t="n">
        <f aca="false">(G136*0.9825)*2.4/100</f>
        <v>41.60936595525</v>
      </c>
      <c r="L136" s="30" t="n">
        <f aca="false">(G136*0.9825)*5.1/100</f>
        <v>88.4199026549062</v>
      </c>
      <c r="M136" s="30" t="n">
        <f aca="false">(G136*0.9825)*0.5/100</f>
        <v>8.66861790734375</v>
      </c>
      <c r="N136" s="30" t="n">
        <f aca="false">IF(G136&lt;(3170*(C136/100)),(G136*2.64/100),3170*(C136/100)*2.64/100)</f>
        <v>46.58554967</v>
      </c>
      <c r="O136" s="30" t="n">
        <f aca="false">IF((G136&gt;(3170*C136/100)),((G136-(3170*C136/100))*(6.58/100)),0)</f>
        <v>0</v>
      </c>
      <c r="P136" s="30" t="n">
        <f aca="false">IF(((G136-(H136+I136+J136+N136+O136))&gt;1426.13),((G136-(H136+I136+J136+N136+O136))*1/100),0)</f>
        <v>15.786148763175</v>
      </c>
      <c r="Q136" s="31" t="n">
        <f aca="false">G136-SUM(H136:P136)</f>
        <v>1424.13084103683</v>
      </c>
    </row>
    <row r="137" customFormat="false" ht="14.25" hidden="false" customHeight="false" outlineLevel="0" collapsed="false">
      <c r="A137" s="28" t="s">
        <v>169</v>
      </c>
      <c r="B137" s="29" t="n">
        <v>385</v>
      </c>
      <c r="C137" s="29" t="n">
        <v>100</v>
      </c>
      <c r="D137" s="30" t="n">
        <f aca="false">($D$1*(B137/12)*C137)/100</f>
        <v>1782.66229166667</v>
      </c>
      <c r="E137" s="30" t="n">
        <f aca="false">IF(B137&gt;=313,D137,E134)*3/100</f>
        <v>53.47986875</v>
      </c>
      <c r="F137" s="30" t="n">
        <f aca="false">IF(B137&lt;315,1457.52*C137/100-D137,0)</f>
        <v>0</v>
      </c>
      <c r="G137" s="30" t="n">
        <f aca="false">SUM(D137:F137)</f>
        <v>1836.14216041667</v>
      </c>
      <c r="H137" s="30" t="n">
        <f aca="false">G137*0.75/100</f>
        <v>13.771066203125</v>
      </c>
      <c r="I137" s="30" t="n">
        <f aca="false">G137*0.3/100</f>
        <v>5.50842648125</v>
      </c>
      <c r="J137" s="30" t="n">
        <f aca="false">IF(G137&lt;3170*(C137/100),G137*6.85/100,3170*(C137/100)*6.85/100)</f>
        <v>125.775737988542</v>
      </c>
      <c r="K137" s="30" t="n">
        <f aca="false">(G137*0.9825)*2.4/100</f>
        <v>43.296232142625</v>
      </c>
      <c r="L137" s="30" t="n">
        <f aca="false">(G137*0.9825)*5.1/100</f>
        <v>92.0044933030781</v>
      </c>
      <c r="M137" s="30" t="n">
        <f aca="false">(G137*0.9825)*0.5/100</f>
        <v>9.02004836304688</v>
      </c>
      <c r="N137" s="30" t="n">
        <f aca="false">IF(G137&lt;(3170*(C137/100)),(G137*2.64/100),3170*(C137/100)*2.64/100)</f>
        <v>48.474153035</v>
      </c>
      <c r="O137" s="30" t="n">
        <f aca="false">IF((G137&gt;(3170*C137/100)),((G137-(3170*C137/100))*(6.58/100)),0)</f>
        <v>0</v>
      </c>
      <c r="P137" s="30" t="n">
        <f aca="false">IF(((G137-(H137+I137+J137+N137+O137))&gt;1426.13),((G137-(H137+I137+J137+N137+O137))*1/100),0)</f>
        <v>16.4261277670875</v>
      </c>
      <c r="Q137" s="31" t="n">
        <f aca="false">G137-SUM(H137:P137)</f>
        <v>1481.86587513291</v>
      </c>
    </row>
    <row r="138" customFormat="false" ht="14.25" hidden="false" customHeight="false" outlineLevel="0" collapsed="false">
      <c r="A138" s="28" t="s">
        <v>170</v>
      </c>
      <c r="B138" s="29" t="n">
        <v>400</v>
      </c>
      <c r="C138" s="29" t="n">
        <v>100</v>
      </c>
      <c r="D138" s="30" t="n">
        <f aca="false">($D$1*(B138/12)*C138)/100</f>
        <v>1852.11666666667</v>
      </c>
      <c r="E138" s="30" t="n">
        <f aca="false">IF(B138&gt;=313,D138,E135)*3/100</f>
        <v>55.5635</v>
      </c>
      <c r="F138" s="30" t="n">
        <f aca="false">IF(B138&lt;315,1457.52*C138/100-D138,0)</f>
        <v>0</v>
      </c>
      <c r="G138" s="30" t="n">
        <f aca="false">SUM(D138:F138)</f>
        <v>1907.68016666667</v>
      </c>
      <c r="H138" s="30" t="n">
        <f aca="false">G138*0.75/100</f>
        <v>14.30760125</v>
      </c>
      <c r="I138" s="30" t="n">
        <f aca="false">G138*0.3/100</f>
        <v>5.7230405</v>
      </c>
      <c r="J138" s="30" t="n">
        <f aca="false">IF(G138&lt;3170*(C138/100),G138*6.85/100,3170*(C138/100)*6.85/100)</f>
        <v>130.676091416667</v>
      </c>
      <c r="K138" s="30" t="n">
        <f aca="false">(G138*0.9825)*2.4/100</f>
        <v>44.98309833</v>
      </c>
      <c r="L138" s="30" t="n">
        <f aca="false">(G138*0.9825)*5.1/100</f>
        <v>95.58908395125</v>
      </c>
      <c r="M138" s="30" t="n">
        <f aca="false">(G138*0.9825)*0.5/100</f>
        <v>9.37147881875</v>
      </c>
      <c r="N138" s="30" t="n">
        <f aca="false">IF(G138&lt;(3170*(C138/100)),(G138*2.64/100),3170*(C138/100)*2.64/100)</f>
        <v>50.3627564</v>
      </c>
      <c r="O138" s="30" t="n">
        <f aca="false">IF((G138&gt;(3170*C138/100)),((G138-(3170*C138/100))*(6.58/100)),0)</f>
        <v>0</v>
      </c>
      <c r="P138" s="30" t="n">
        <f aca="false">IF(((G138-(H138+I138+J138+N138+O138))&gt;1426.13),((G138-(H138+I138+J138+N138+O138))*1/100),0)</f>
        <v>17.066106771</v>
      </c>
      <c r="Q138" s="31" t="n">
        <f aca="false">G138-SUM(H138:P138)</f>
        <v>1539.600909229</v>
      </c>
    </row>
    <row r="139" customFormat="false" ht="14.25" hidden="false" customHeight="false" outlineLevel="0" collapsed="false">
      <c r="A139" s="28" t="s">
        <v>171</v>
      </c>
      <c r="B139" s="29" t="n">
        <v>422</v>
      </c>
      <c r="C139" s="29" t="n">
        <v>100</v>
      </c>
      <c r="D139" s="30" t="n">
        <f aca="false">($D$1*(B139/12)*C139)/100</f>
        <v>1953.98308333333</v>
      </c>
      <c r="E139" s="30" t="n">
        <f aca="false">IF(B139&gt;=313,D139,E136)*3/100</f>
        <v>58.6194925</v>
      </c>
      <c r="F139" s="30" t="n">
        <f aca="false">IF(B139&lt;315,1457.52*C139/100-D139,0)</f>
        <v>0</v>
      </c>
      <c r="G139" s="30" t="n">
        <f aca="false">SUM(D139:F139)</f>
        <v>2012.60257583333</v>
      </c>
      <c r="H139" s="30" t="n">
        <f aca="false">G139*0.75/100</f>
        <v>15.09451931875</v>
      </c>
      <c r="I139" s="30" t="n">
        <f aca="false">G139*0.3/100</f>
        <v>6.0378077275</v>
      </c>
      <c r="J139" s="30" t="n">
        <f aca="false">IF(G139&lt;3170*(C139/100),G139*6.85/100,3170*(C139/100)*6.85/100)</f>
        <v>137.863276444583</v>
      </c>
      <c r="K139" s="30" t="n">
        <f aca="false">(G139*0.9825)*2.4/100</f>
        <v>47.45716873815</v>
      </c>
      <c r="L139" s="30" t="n">
        <f aca="false">(G139*0.9825)*5.1/100</f>
        <v>100.846483568569</v>
      </c>
      <c r="M139" s="30" t="n">
        <f aca="false">(G139*0.9825)*0.5/100</f>
        <v>9.88691015378125</v>
      </c>
      <c r="N139" s="30" t="n">
        <f aca="false">IF(G139&lt;(3170*(C139/100)),(G139*2.64/100),3170*(C139/100)*2.64/100)</f>
        <v>53.132708002</v>
      </c>
      <c r="O139" s="30" t="n">
        <f aca="false">IF((G139&gt;(3170*C139/100)),((G139-(3170*C139/100))*(6.58/100)),0)</f>
        <v>0</v>
      </c>
      <c r="P139" s="30" t="n">
        <f aca="false">IF(((G139-(H139+I139+J139+N139+O139))&gt;1426.13),((G139-(H139+I139+J139+N139+O139))*1/100),0)</f>
        <v>18.004742643405</v>
      </c>
      <c r="Q139" s="31" t="n">
        <f aca="false">G139-SUM(H139:P139)</f>
        <v>1624.27895923659</v>
      </c>
    </row>
    <row r="140" customFormat="false" ht="14.25" hidden="false" customHeight="false" outlineLevel="0" collapsed="false">
      <c r="A140" s="28" t="s">
        <v>172</v>
      </c>
      <c r="B140" s="29" t="n">
        <v>436</v>
      </c>
      <c r="C140" s="29" t="n">
        <v>100</v>
      </c>
      <c r="D140" s="30" t="n">
        <f aca="false">($D$1*(B140/12)*C140)/100</f>
        <v>2018.80716666667</v>
      </c>
      <c r="E140" s="30" t="n">
        <f aca="false">IF(B140&gt;=313,D140,E137)*3/100</f>
        <v>60.564215</v>
      </c>
      <c r="F140" s="30" t="n">
        <f aca="false">IF(B140&lt;315,1457.52*C140/100-D140,0)</f>
        <v>0</v>
      </c>
      <c r="G140" s="30" t="n">
        <f aca="false">SUM(D140:F140)</f>
        <v>2079.37138166667</v>
      </c>
      <c r="H140" s="30" t="n">
        <f aca="false">G140*0.75/100</f>
        <v>15.5952853625</v>
      </c>
      <c r="I140" s="30" t="n">
        <f aca="false">G140*0.3/100</f>
        <v>6.238114145</v>
      </c>
      <c r="J140" s="30" t="n">
        <f aca="false">IF(G140&lt;3170*(C140/100),G140*6.85/100,3170*(C140/100)*6.85/100)</f>
        <v>142.436939644167</v>
      </c>
      <c r="K140" s="30" t="n">
        <f aca="false">(G140*0.9825)*2.4/100</f>
        <v>49.0315771797</v>
      </c>
      <c r="L140" s="30" t="n">
        <f aca="false">(G140*0.9825)*5.1/100</f>
        <v>104.192101506863</v>
      </c>
      <c r="M140" s="30" t="n">
        <f aca="false">(G140*0.9825)*0.5/100</f>
        <v>10.2149119124375</v>
      </c>
      <c r="N140" s="30" t="n">
        <f aca="false">IF(G140&lt;(3170*(C140/100)),(G140*2.64/100),3170*(C140/100)*2.64/100)</f>
        <v>54.895404476</v>
      </c>
      <c r="O140" s="30" t="n">
        <f aca="false">IF((G140&gt;(3170*C140/100)),((G140-(3170*C140/100))*(6.58/100)),0)</f>
        <v>0</v>
      </c>
      <c r="P140" s="30" t="n">
        <f aca="false">IF(((G140-(H140+I140+J140+N140+O140))&gt;1426.13),((G140-(H140+I140+J140+N140+O140))*1/100),0)</f>
        <v>18.60205638039</v>
      </c>
      <c r="Q140" s="31" t="n">
        <f aca="false">G140-SUM(H140:P140)</f>
        <v>1678.16499105961</v>
      </c>
    </row>
    <row r="141" customFormat="false" ht="14.25" hidden="false" customHeight="false" outlineLevel="0" collapsed="false">
      <c r="A141" s="28" t="s">
        <v>173</v>
      </c>
      <c r="B141" s="29" t="n">
        <v>462</v>
      </c>
      <c r="C141" s="29" t="n">
        <v>100</v>
      </c>
      <c r="D141" s="30" t="n">
        <f aca="false">($D$1*(B141/12)*C141)/100</f>
        <v>2139.19475</v>
      </c>
      <c r="E141" s="30" t="n">
        <f aca="false">IF(B141&gt;=313,D141,E138)*3/100</f>
        <v>64.1758425</v>
      </c>
      <c r="F141" s="30" t="n">
        <f aca="false">IF(B141&lt;315,1457.52*C141/100-D141,0)</f>
        <v>0</v>
      </c>
      <c r="G141" s="30" t="n">
        <f aca="false">SUM(D141:F141)</f>
        <v>2203.3705925</v>
      </c>
      <c r="H141" s="30" t="n">
        <f aca="false">G141*0.75/100</f>
        <v>16.52527944375</v>
      </c>
      <c r="I141" s="30" t="n">
        <f aca="false">G141*0.3/100</f>
        <v>6.6101117775</v>
      </c>
      <c r="J141" s="30" t="n">
        <f aca="false">IF(G141&lt;3170*(C141/100),G141*6.85/100,3170*(C141/100)*6.85/100)</f>
        <v>150.93088558625</v>
      </c>
      <c r="K141" s="30" t="n">
        <f aca="false">(G141*0.9825)*2.4/100</f>
        <v>51.95547857115</v>
      </c>
      <c r="L141" s="30" t="n">
        <f aca="false">(G141*0.9825)*5.1/100</f>
        <v>110.405391963694</v>
      </c>
      <c r="M141" s="30" t="n">
        <f aca="false">(G141*0.9825)*0.5/100</f>
        <v>10.8240580356563</v>
      </c>
      <c r="N141" s="30" t="n">
        <f aca="false">IF(G141&lt;(3170*(C141/100)),(G141*2.64/100),3170*(C141/100)*2.64/100)</f>
        <v>58.168983642</v>
      </c>
      <c r="O141" s="30" t="n">
        <f aca="false">IF((G141&gt;(3170*C141/100)),((G141-(3170*C141/100))*(6.58/100)),0)</f>
        <v>0</v>
      </c>
      <c r="P141" s="30" t="n">
        <f aca="false">IF(((G141-(H141+I141+J141+N141+O141))&gt;1426.13),((G141-(H141+I141+J141+N141+O141))*1/100),0)</f>
        <v>19.711353320505</v>
      </c>
      <c r="Q141" s="31" t="n">
        <f aca="false">G141-SUM(H141:P141)</f>
        <v>1778.2390501595</v>
      </c>
    </row>
    <row r="142" customFormat="false" ht="14.25" hidden="false" customHeight="false" outlineLevel="0" collapsed="false">
      <c r="A142" s="32" t="s">
        <v>174</v>
      </c>
      <c r="B142" s="33" t="n">
        <v>849</v>
      </c>
      <c r="C142" s="29" t="n">
        <v>100</v>
      </c>
    </row>
    <row r="143" customFormat="false" ht="14.25" hidden="false" customHeight="false" outlineLevel="0" collapsed="false">
      <c r="A143" s="32" t="s">
        <v>175</v>
      </c>
      <c r="B143" s="33" t="n">
        <v>824</v>
      </c>
      <c r="C143" s="29" t="n">
        <v>100</v>
      </c>
    </row>
    <row r="144" customFormat="false" ht="14.25" hidden="false" customHeight="false" outlineLevel="0" collapsed="false">
      <c r="A144" s="32" t="s">
        <v>176</v>
      </c>
      <c r="B144" s="33" t="n">
        <v>799</v>
      </c>
      <c r="C144" s="29" t="n">
        <v>100</v>
      </c>
    </row>
    <row r="145" customFormat="false" ht="14.25" hidden="false" customHeight="false" outlineLevel="0" collapsed="false">
      <c r="A145" s="32" t="s">
        <v>177</v>
      </c>
      <c r="B145" s="33" t="n">
        <v>774</v>
      </c>
      <c r="C145" s="29" t="n">
        <v>100</v>
      </c>
    </row>
    <row r="146" customFormat="false" ht="14.25" hidden="false" customHeight="false" outlineLevel="0" collapsed="false">
      <c r="A146" s="32" t="s">
        <v>178</v>
      </c>
      <c r="B146" s="33" t="n">
        <v>749</v>
      </c>
      <c r="C146" s="29" t="n">
        <v>100</v>
      </c>
    </row>
    <row r="147" customFormat="false" ht="14.25" hidden="false" customHeight="false" outlineLevel="0" collapsed="false">
      <c r="A147" s="32" t="s">
        <v>179</v>
      </c>
      <c r="B147" s="33" t="n">
        <v>734</v>
      </c>
      <c r="C147" s="29" t="n">
        <v>100</v>
      </c>
    </row>
    <row r="148" customFormat="false" ht="14.25" hidden="false" customHeight="false" outlineLevel="0" collapsed="false">
      <c r="A148" s="32" t="s">
        <v>180</v>
      </c>
      <c r="B148" s="33" t="n">
        <v>672</v>
      </c>
      <c r="C148" s="29" t="n">
        <v>100</v>
      </c>
    </row>
    <row r="149" customFormat="false" ht="14.25" hidden="false" customHeight="false" outlineLevel="0" collapsed="false">
      <c r="A149" s="32" t="s">
        <v>181</v>
      </c>
      <c r="B149" s="33" t="n">
        <v>647</v>
      </c>
      <c r="C149" s="29" t="n">
        <v>100</v>
      </c>
    </row>
    <row r="150" customFormat="false" ht="14.25" hidden="false" customHeight="false" outlineLevel="0" collapsed="false">
      <c r="A150" s="32" t="s">
        <v>182</v>
      </c>
      <c r="B150" s="33" t="n">
        <v>622</v>
      </c>
      <c r="C150" s="29" t="n">
        <v>100</v>
      </c>
    </row>
    <row r="151" customFormat="false" ht="14.25" hidden="false" customHeight="false" outlineLevel="0" collapsed="false">
      <c r="A151" s="32" t="s">
        <v>183</v>
      </c>
      <c r="B151" s="33" t="n">
        <v>597</v>
      </c>
      <c r="C151" s="29" t="n">
        <v>100</v>
      </c>
    </row>
    <row r="152" customFormat="false" ht="14.25" hidden="false" customHeight="false" outlineLevel="0" collapsed="false">
      <c r="A152" s="32" t="s">
        <v>184</v>
      </c>
      <c r="B152" s="33" t="n">
        <v>582</v>
      </c>
      <c r="C152" s="29" t="n">
        <v>100</v>
      </c>
    </row>
    <row r="153" customFormat="false" ht="14.25" hidden="false" customHeight="false" outlineLevel="0" collapsed="false">
      <c r="A153" s="32" t="s">
        <v>185</v>
      </c>
      <c r="B153" s="33" t="n">
        <v>577</v>
      </c>
      <c r="C153" s="29" t="n">
        <v>100</v>
      </c>
    </row>
    <row r="154" customFormat="false" ht="14.25" hidden="false" customHeight="false" outlineLevel="0" collapsed="false">
      <c r="A154" s="32" t="s">
        <v>186</v>
      </c>
      <c r="B154" s="33" t="n">
        <v>552</v>
      </c>
      <c r="C154" s="29" t="n">
        <v>100</v>
      </c>
    </row>
    <row r="155" customFormat="false" ht="14.25" hidden="false" customHeight="false" outlineLevel="0" collapsed="false">
      <c r="A155" s="32" t="s">
        <v>187</v>
      </c>
      <c r="B155" s="33" t="n">
        <v>527</v>
      </c>
      <c r="C155" s="29" t="n">
        <v>100</v>
      </c>
    </row>
    <row r="156" customFormat="false" ht="14.25" hidden="false" customHeight="false" outlineLevel="0" collapsed="false">
      <c r="A156" s="32" t="s">
        <v>188</v>
      </c>
      <c r="B156" s="33" t="n">
        <v>502</v>
      </c>
      <c r="C156" s="29" t="n">
        <v>100</v>
      </c>
    </row>
    <row r="157" customFormat="false" ht="14.25" hidden="false" customHeight="false" outlineLevel="0" collapsed="false">
      <c r="A157" s="32" t="s">
        <v>189</v>
      </c>
      <c r="B157" s="33" t="n">
        <v>477</v>
      </c>
      <c r="C157" s="29" t="n">
        <v>100</v>
      </c>
    </row>
    <row r="158" customFormat="false" ht="14.25" hidden="false" customHeight="false" outlineLevel="0" collapsed="false">
      <c r="A158" s="32" t="s">
        <v>190</v>
      </c>
      <c r="B158" s="33" t="n">
        <v>452</v>
      </c>
      <c r="C158" s="29" t="n">
        <v>100</v>
      </c>
    </row>
    <row r="159" customFormat="false" ht="14.25" hidden="false" customHeight="false" outlineLevel="0" collapsed="false">
      <c r="A159" s="32" t="s">
        <v>191</v>
      </c>
      <c r="B159" s="33" t="n">
        <v>427</v>
      </c>
      <c r="C159" s="29" t="n">
        <v>100</v>
      </c>
    </row>
    <row r="160" customFormat="false" ht="15" hidden="false" customHeight="false" outlineLevel="0" collapsed="false">
      <c r="A160" s="32" t="s">
        <v>192</v>
      </c>
      <c r="B160" s="34" t="n">
        <v>412</v>
      </c>
      <c r="C160" s="29" t="n">
        <v>100</v>
      </c>
    </row>
    <row r="161" customFormat="false" ht="15" hidden="false" customHeight="false" outlineLevel="0" collapsed="false">
      <c r="A161" s="35" t="s">
        <v>193</v>
      </c>
      <c r="B161" s="36" t="n">
        <v>738</v>
      </c>
      <c r="C161" s="29" t="n">
        <v>100</v>
      </c>
    </row>
    <row r="162" customFormat="false" ht="15" hidden="false" customHeight="false" outlineLevel="0" collapsed="false">
      <c r="A162" s="35" t="s">
        <v>194</v>
      </c>
      <c r="B162" s="36" t="n">
        <v>722</v>
      </c>
      <c r="C162" s="29" t="n">
        <v>100</v>
      </c>
    </row>
    <row r="163" customFormat="false" ht="15" hidden="false" customHeight="false" outlineLevel="0" collapsed="false">
      <c r="A163" s="35" t="s">
        <v>195</v>
      </c>
      <c r="B163" s="36" t="n">
        <v>706</v>
      </c>
      <c r="C163" s="29" t="n">
        <v>100</v>
      </c>
    </row>
    <row r="164" customFormat="false" ht="15" hidden="false" customHeight="false" outlineLevel="0" collapsed="false">
      <c r="A164" s="35" t="s">
        <v>196</v>
      </c>
      <c r="B164" s="36" t="n">
        <v>696</v>
      </c>
      <c r="C164" s="29" t="n">
        <v>100</v>
      </c>
    </row>
    <row r="165" customFormat="false" ht="15" hidden="false" customHeight="false" outlineLevel="0" collapsed="false">
      <c r="A165" s="35" t="s">
        <v>197</v>
      </c>
      <c r="B165" s="33" t="n">
        <v>613</v>
      </c>
      <c r="C165" s="29" t="n">
        <v>100</v>
      </c>
    </row>
    <row r="166" customFormat="false" ht="15" hidden="false" customHeight="false" outlineLevel="0" collapsed="false">
      <c r="A166" s="35" t="s">
        <v>198</v>
      </c>
      <c r="B166" s="33" t="n">
        <v>597</v>
      </c>
      <c r="C166" s="29" t="n">
        <v>100</v>
      </c>
    </row>
    <row r="167" customFormat="false" ht="15" hidden="false" customHeight="false" outlineLevel="0" collapsed="false">
      <c r="A167" s="35" t="s">
        <v>199</v>
      </c>
      <c r="B167" s="33" t="n">
        <v>581</v>
      </c>
      <c r="C167" s="29" t="n">
        <v>100</v>
      </c>
    </row>
    <row r="168" customFormat="false" ht="15" hidden="false" customHeight="false" outlineLevel="0" collapsed="false">
      <c r="A168" s="35" t="s">
        <v>200</v>
      </c>
      <c r="B168" s="33" t="n">
        <v>565</v>
      </c>
      <c r="C168" s="29" t="n">
        <v>100</v>
      </c>
    </row>
    <row r="169" customFormat="false" ht="15" hidden="false" customHeight="false" outlineLevel="0" collapsed="false">
      <c r="A169" s="35" t="s">
        <v>201</v>
      </c>
      <c r="B169" s="33" t="n">
        <v>555</v>
      </c>
      <c r="C169" s="29" t="n">
        <v>100</v>
      </c>
    </row>
    <row r="170" customFormat="false" ht="15" hidden="false" customHeight="false" outlineLevel="0" collapsed="false">
      <c r="A170" s="35" t="s">
        <v>202</v>
      </c>
      <c r="B170" s="33" t="n">
        <v>476</v>
      </c>
      <c r="C170" s="29" t="n">
        <v>100</v>
      </c>
    </row>
    <row r="171" customFormat="false" ht="15" hidden="false" customHeight="false" outlineLevel="0" collapsed="false">
      <c r="A171" s="35" t="s">
        <v>203</v>
      </c>
      <c r="B171" s="33" t="n">
        <v>460</v>
      </c>
      <c r="C171" s="29" t="n">
        <v>100</v>
      </c>
    </row>
    <row r="172" customFormat="false" ht="15" hidden="false" customHeight="false" outlineLevel="0" collapsed="false">
      <c r="A172" s="35" t="s">
        <v>204</v>
      </c>
      <c r="B172" s="33" t="n">
        <v>444</v>
      </c>
      <c r="C172" s="29" t="n">
        <v>100</v>
      </c>
    </row>
    <row r="173" customFormat="false" ht="15" hidden="false" customHeight="false" outlineLevel="0" collapsed="false">
      <c r="A173" s="35" t="s">
        <v>205</v>
      </c>
      <c r="B173" s="33" t="n">
        <v>428</v>
      </c>
      <c r="C173" s="29" t="n">
        <v>100</v>
      </c>
    </row>
    <row r="174" customFormat="false" ht="15" hidden="false" customHeight="false" outlineLevel="0" collapsed="false">
      <c r="A174" s="35" t="s">
        <v>206</v>
      </c>
      <c r="B174" s="33" t="n">
        <v>412</v>
      </c>
      <c r="C174" s="29" t="n">
        <v>100</v>
      </c>
    </row>
    <row r="175" customFormat="false" ht="15" hidden="false" customHeight="false" outlineLevel="0" collapsed="false">
      <c r="A175" s="35" t="s">
        <v>207</v>
      </c>
      <c r="B175" s="33" t="n">
        <v>396</v>
      </c>
      <c r="C175" s="29" t="n">
        <v>100</v>
      </c>
    </row>
    <row r="176" customFormat="false" ht="15" hidden="false" customHeight="false" outlineLevel="0" collapsed="false">
      <c r="A176" s="35" t="s">
        <v>208</v>
      </c>
      <c r="B176" s="33" t="n">
        <v>380</v>
      </c>
      <c r="C176" s="29" t="n">
        <v>100</v>
      </c>
    </row>
    <row r="177" customFormat="false" ht="15" hidden="false" customHeight="false" outlineLevel="0" collapsed="false">
      <c r="A177" s="35" t="s">
        <v>209</v>
      </c>
      <c r="B177" s="33" t="n">
        <v>370</v>
      </c>
      <c r="C177" s="29" t="n">
        <v>100</v>
      </c>
    </row>
    <row r="178" customFormat="false" ht="15" hidden="false" customHeight="false" outlineLevel="0" collapsed="false">
      <c r="A178" s="35" t="s">
        <v>210</v>
      </c>
      <c r="B178" s="33" t="n">
        <v>464</v>
      </c>
      <c r="C178" s="29" t="n">
        <v>100</v>
      </c>
    </row>
    <row r="179" customFormat="false" ht="15" hidden="false" customHeight="false" outlineLevel="0" collapsed="false">
      <c r="A179" s="35" t="s">
        <v>211</v>
      </c>
      <c r="B179" s="33" t="n">
        <v>451</v>
      </c>
      <c r="C179" s="29" t="n">
        <v>100</v>
      </c>
    </row>
    <row r="180" customFormat="false" ht="15" hidden="false" customHeight="false" outlineLevel="0" collapsed="false">
      <c r="A180" s="35" t="s">
        <v>212</v>
      </c>
      <c r="B180" s="33" t="n">
        <v>438</v>
      </c>
      <c r="C180" s="29" t="n">
        <v>100</v>
      </c>
    </row>
    <row r="181" customFormat="false" ht="15" hidden="false" customHeight="false" outlineLevel="0" collapsed="false">
      <c r="A181" s="35" t="s">
        <v>213</v>
      </c>
      <c r="B181" s="33" t="n">
        <v>425</v>
      </c>
      <c r="C181" s="29" t="n">
        <v>100</v>
      </c>
    </row>
    <row r="182" customFormat="false" ht="15" hidden="false" customHeight="false" outlineLevel="0" collapsed="false">
      <c r="A182" s="35" t="s">
        <v>214</v>
      </c>
      <c r="B182" s="33" t="n">
        <v>412</v>
      </c>
      <c r="C182" s="29" t="n">
        <v>100</v>
      </c>
    </row>
    <row r="183" customFormat="false" ht="15" hidden="false" customHeight="false" outlineLevel="0" collapsed="false">
      <c r="A183" s="35" t="s">
        <v>215</v>
      </c>
      <c r="B183" s="33" t="n">
        <v>399</v>
      </c>
      <c r="C183" s="29" t="n">
        <v>100</v>
      </c>
    </row>
    <row r="184" customFormat="false" ht="15" hidden="false" customHeight="false" outlineLevel="0" collapsed="false">
      <c r="A184" s="35" t="s">
        <v>216</v>
      </c>
      <c r="B184" s="33" t="n">
        <v>386</v>
      </c>
      <c r="C184" s="29" t="n">
        <v>100</v>
      </c>
    </row>
    <row r="185" customFormat="false" ht="15" hidden="false" customHeight="false" outlineLevel="0" collapsed="false">
      <c r="A185" s="35" t="s">
        <v>217</v>
      </c>
      <c r="B185" s="33" t="n">
        <v>373</v>
      </c>
      <c r="C185" s="29" t="n">
        <v>100</v>
      </c>
    </row>
    <row r="186" customFormat="false" ht="15" hidden="false" customHeight="false" outlineLevel="0" collapsed="false">
      <c r="A186" s="35" t="s">
        <v>218</v>
      </c>
      <c r="B186" s="33" t="n">
        <v>360</v>
      </c>
      <c r="C186" s="29" t="n">
        <v>100</v>
      </c>
    </row>
    <row r="187" customFormat="false" ht="15" hidden="false" customHeight="false" outlineLevel="0" collapsed="false">
      <c r="A187" s="35" t="s">
        <v>219</v>
      </c>
      <c r="B187" s="33" t="n">
        <v>347</v>
      </c>
      <c r="C187" s="29" t="n">
        <v>100</v>
      </c>
    </row>
    <row r="188" customFormat="false" ht="15" hidden="false" customHeight="false" outlineLevel="0" collapsed="false">
      <c r="A188" s="35" t="s">
        <v>220</v>
      </c>
      <c r="B188" s="33" t="n">
        <v>339</v>
      </c>
      <c r="C188" s="29" t="n">
        <v>100</v>
      </c>
    </row>
    <row r="189" customFormat="false" ht="15" hidden="false" customHeight="false" outlineLevel="0" collapsed="false">
      <c r="A189" s="35" t="s">
        <v>221</v>
      </c>
      <c r="B189" s="37" t="n">
        <v>421</v>
      </c>
      <c r="C189" s="29" t="n">
        <v>100</v>
      </c>
    </row>
    <row r="190" customFormat="false" ht="15" hidden="false" customHeight="false" outlineLevel="0" collapsed="false">
      <c r="A190" s="35" t="s">
        <v>222</v>
      </c>
      <c r="B190" s="37" t="n">
        <v>411</v>
      </c>
      <c r="C190" s="29" t="n">
        <v>100</v>
      </c>
    </row>
    <row r="191" customFormat="false" ht="15" hidden="false" customHeight="false" outlineLevel="0" collapsed="false">
      <c r="A191" s="35" t="s">
        <v>223</v>
      </c>
      <c r="B191" s="37" t="n">
        <v>401</v>
      </c>
      <c r="C191" s="29" t="n">
        <v>100</v>
      </c>
    </row>
    <row r="192" customFormat="false" ht="15" hidden="false" customHeight="false" outlineLevel="0" collapsed="false">
      <c r="A192" s="35" t="s">
        <v>224</v>
      </c>
      <c r="B192" s="37" t="n">
        <v>391</v>
      </c>
      <c r="C192" s="29" t="n">
        <v>100</v>
      </c>
    </row>
    <row r="193" customFormat="false" ht="15" hidden="false" customHeight="false" outlineLevel="0" collapsed="false">
      <c r="A193" s="35" t="s">
        <v>225</v>
      </c>
      <c r="B193" s="37" t="n">
        <v>381</v>
      </c>
      <c r="C193" s="29" t="n">
        <v>100</v>
      </c>
    </row>
    <row r="194" customFormat="false" ht="15" hidden="false" customHeight="false" outlineLevel="0" collapsed="false">
      <c r="A194" s="35" t="s">
        <v>226</v>
      </c>
      <c r="B194" s="37" t="n">
        <v>371</v>
      </c>
      <c r="C194" s="29" t="n">
        <v>100</v>
      </c>
    </row>
    <row r="195" customFormat="false" ht="15" hidden="false" customHeight="false" outlineLevel="0" collapsed="false">
      <c r="A195" s="35" t="s">
        <v>227</v>
      </c>
      <c r="B195" s="37" t="n">
        <v>361</v>
      </c>
      <c r="C195" s="29" t="n">
        <v>100</v>
      </c>
    </row>
    <row r="196" customFormat="false" ht="15" hidden="false" customHeight="false" outlineLevel="0" collapsed="false">
      <c r="A196" s="35" t="s">
        <v>228</v>
      </c>
      <c r="B196" s="37" t="n">
        <v>351</v>
      </c>
      <c r="C196" s="29" t="n">
        <v>100</v>
      </c>
    </row>
    <row r="197" customFormat="false" ht="15" hidden="false" customHeight="false" outlineLevel="0" collapsed="false">
      <c r="A197" s="35" t="s">
        <v>229</v>
      </c>
      <c r="B197" s="37" t="n">
        <v>341</v>
      </c>
      <c r="C197" s="29" t="n">
        <v>100</v>
      </c>
    </row>
    <row r="198" customFormat="false" ht="15" hidden="false" customHeight="false" outlineLevel="0" collapsed="false">
      <c r="A198" s="35" t="s">
        <v>230</v>
      </c>
      <c r="B198" s="37" t="n">
        <v>331</v>
      </c>
      <c r="C198" s="29" t="n">
        <v>100</v>
      </c>
    </row>
    <row r="199" customFormat="false" ht="15" hidden="false" customHeight="false" outlineLevel="0" collapsed="false">
      <c r="A199" s="35" t="s">
        <v>231</v>
      </c>
      <c r="B199" s="37" t="n">
        <v>321</v>
      </c>
      <c r="C199" s="29" t="n">
        <v>100</v>
      </c>
    </row>
    <row r="200" customFormat="false" ht="15" hidden="false" customHeight="false" outlineLevel="0" collapsed="false">
      <c r="A200" s="35" t="s">
        <v>232</v>
      </c>
      <c r="B200" s="37" t="n">
        <v>314</v>
      </c>
      <c r="C200" s="29" t="n">
        <v>100</v>
      </c>
    </row>
    <row r="201" customFormat="false" ht="14.25" hidden="false" customHeight="false" outlineLevel="0" collapsed="false">
      <c r="A201" s="32" t="s">
        <v>233</v>
      </c>
      <c r="B201" s="33" t="n">
        <v>355</v>
      </c>
      <c r="C201" s="29" t="n">
        <v>100</v>
      </c>
    </row>
    <row r="202" customFormat="false" ht="14.25" hidden="false" customHeight="false" outlineLevel="0" collapsed="false">
      <c r="A202" s="32" t="s">
        <v>234</v>
      </c>
      <c r="B202" s="33" t="n">
        <v>338</v>
      </c>
      <c r="C202" s="29" t="n">
        <v>100</v>
      </c>
    </row>
    <row r="203" customFormat="false" ht="14.25" hidden="false" customHeight="false" outlineLevel="0" collapsed="false">
      <c r="A203" s="32" t="s">
        <v>235</v>
      </c>
      <c r="B203" s="33" t="n">
        <v>326</v>
      </c>
      <c r="C203" s="29" t="n">
        <v>100</v>
      </c>
    </row>
    <row r="204" customFormat="false" ht="14.25" hidden="false" customHeight="false" outlineLevel="0" collapsed="false">
      <c r="A204" s="32" t="s">
        <v>236</v>
      </c>
      <c r="B204" s="33" t="n">
        <v>319</v>
      </c>
      <c r="C204" s="29" t="n">
        <v>100</v>
      </c>
    </row>
    <row r="205" customFormat="false" ht="14.25" hidden="false" customHeight="false" outlineLevel="0" collapsed="false">
      <c r="A205" s="32" t="s">
        <v>237</v>
      </c>
      <c r="B205" s="33" t="n">
        <v>315</v>
      </c>
      <c r="C205" s="29" t="n">
        <v>100</v>
      </c>
    </row>
    <row r="206" customFormat="false" ht="14.25" hidden="false" customHeight="false" outlineLevel="0" collapsed="false">
      <c r="A206" s="32" t="s">
        <v>238</v>
      </c>
      <c r="B206" s="33" t="n">
        <v>314</v>
      </c>
      <c r="C206" s="29" t="n">
        <v>100</v>
      </c>
    </row>
    <row r="207" customFormat="false" ht="14.25" hidden="false" customHeight="false" outlineLevel="0" collapsed="false">
      <c r="A207" s="32" t="s">
        <v>239</v>
      </c>
      <c r="B207" s="33" t="n">
        <v>313</v>
      </c>
      <c r="C207" s="29" t="n">
        <v>100</v>
      </c>
    </row>
    <row r="208" customFormat="false" ht="14.25" hidden="false" customHeight="false" outlineLevel="0" collapsed="false">
      <c r="A208" s="32" t="s">
        <v>240</v>
      </c>
      <c r="B208" s="33" t="n">
        <v>312</v>
      </c>
      <c r="C208" s="29" t="n">
        <v>100</v>
      </c>
    </row>
    <row r="209" customFormat="false" ht="14.25" hidden="false" customHeight="false" outlineLevel="0" collapsed="false">
      <c r="A209" s="32" t="s">
        <v>241</v>
      </c>
      <c r="B209" s="33" t="n">
        <v>311</v>
      </c>
      <c r="C209" s="29" t="n">
        <v>100</v>
      </c>
    </row>
    <row r="210" customFormat="false" ht="14.25" hidden="false" customHeight="false" outlineLevel="0" collapsed="false">
      <c r="A210" s="32" t="s">
        <v>242</v>
      </c>
      <c r="B210" s="33" t="n">
        <v>310</v>
      </c>
      <c r="C210" s="29" t="n">
        <v>100</v>
      </c>
    </row>
    <row r="211" customFormat="false" ht="15" hidden="false" customHeight="false" outlineLevel="0" collapsed="false">
      <c r="A211" s="32" t="s">
        <v>243</v>
      </c>
      <c r="B211" s="34" t="n">
        <v>309</v>
      </c>
      <c r="C211" s="29" t="n">
        <v>100</v>
      </c>
    </row>
    <row r="212" customFormat="false" ht="15" hidden="false" customHeight="false" outlineLevel="0" collapsed="false"/>
  </sheetData>
  <autoFilter ref="A3:Q14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A5621A56D2641A3EDC2FC299A32B8" ma:contentTypeVersion="6" ma:contentTypeDescription="Crée un document." ma:contentTypeScope="" ma:versionID="5a517771394e9a25a7adc025a109497a">
  <xsd:schema xmlns:xsd="http://www.w3.org/2001/XMLSchema" xmlns:xs="http://www.w3.org/2001/XMLSchema" xmlns:p="http://schemas.microsoft.com/office/2006/metadata/properties" xmlns:ns2="aad0f376-bdfb-40eb-93bb-51baa5146083" xmlns:ns3="3be79a7b-bf31-4fe2-8f3c-c204f6a563cd" targetNamespace="http://schemas.microsoft.com/office/2006/metadata/properties" ma:root="true" ma:fieldsID="e4a75faafdebc5f2f432703de6e0a9f2" ns2:_="" ns3:_="">
    <xsd:import namespace="aad0f376-bdfb-40eb-93bb-51baa5146083"/>
    <xsd:import namespace="3be79a7b-bf31-4fe2-8f3c-c204f6a56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0f376-bdfb-40eb-93bb-51baa5146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9a7b-bf31-4fe2-8f3c-c204f6a56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740F5-DDDD-4B5C-BE9A-3B1F5FD34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88B04-5289-45FA-9B1E-68B9636573B8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be79a7b-bf31-4fe2-8f3c-c204f6a563cd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aad0f376-bdfb-40eb-93bb-51baa5146083"/>
  </ds:schemaRefs>
</ds:datastoreItem>
</file>

<file path=customXml/itemProps3.xml><?xml version="1.0" encoding="utf-8"?>
<ds:datastoreItem xmlns:ds="http://schemas.openxmlformats.org/officeDocument/2006/customXml" ds:itemID="{479490A4-E1B8-4722-AF0E-7C329A7CE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d0f376-bdfb-40eb-93bb-51baa5146083"/>
    <ds:schemaRef ds:uri="3be79a7b-bf31-4fe2-8f3c-c204f6a56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2015-01-13T13:11:54Z</dcterms:created>
  <dc:creator>Gournay</dc:creator>
  <dc:description/>
  <dc:language>fr-FR</dc:language>
  <cp:lastModifiedBy/>
  <dcterms:modified xsi:type="dcterms:W3CDTF">2024-07-03T09:07:59Z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0x010100B00A5621A56D2641A3EDC2FC299A32B8</vt:lpwstr>
  </property>
</Properties>
</file>