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es" sheetId="1" state="visible" r:id="rId2"/>
    <sheet name="Légend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<sst xmlns="http://schemas.openxmlformats.org/spreadsheetml/2006/main" count="253" uniqueCount="104">
  <si>
    <t xml:space="preserve">Num</t>
  </si>
  <si>
    <t xml:space="preserve">CC1</t>
  </si>
  <si>
    <t xml:space="preserve">CC2</t>
  </si>
  <si>
    <t xml:space="preserve">CC3</t>
  </si>
  <si>
    <t xml:space="preserve">CC moyenne</t>
  </si>
  <si>
    <t xml:space="preserve">TP1 </t>
  </si>
  <si>
    <t xml:space="preserve">TP2-3 </t>
  </si>
  <si>
    <t xml:space="preserve">TP moyenne</t>
  </si>
  <si>
    <t xml:space="preserve">QCM1</t>
  </si>
  <si>
    <t xml:space="preserve">QCM2</t>
  </si>
  <si>
    <t xml:space="preserve">QCM3</t>
  </si>
  <si>
    <t xml:space="preserve">QCM4</t>
  </si>
  <si>
    <t xml:space="preserve">QCM5</t>
  </si>
  <si>
    <t xml:space="preserve">QCM6</t>
  </si>
  <si>
    <t xml:space="preserve">QCM7</t>
  </si>
  <si>
    <t xml:space="preserve">QCM8</t>
  </si>
  <si>
    <t xml:space="preserve">QCM9</t>
  </si>
  <si>
    <t xml:space="preserve">QCMfin</t>
  </si>
  <si>
    <t xml:space="preserve">CC final</t>
  </si>
  <si>
    <t xml:space="preserve">21601360</t>
  </si>
  <si>
    <t xml:space="preserve">-</t>
  </si>
  <si>
    <t xml:space="preserve">21803915</t>
  </si>
  <si>
    <t xml:space="preserve">ABS</t>
  </si>
  <si>
    <t xml:space="preserve">22002681</t>
  </si>
  <si>
    <t xml:space="preserve">22003459</t>
  </si>
  <si>
    <t xml:space="preserve">22003856</t>
  </si>
  <si>
    <t xml:space="preserve">22102058</t>
  </si>
  <si>
    <t xml:space="preserve">22105224</t>
  </si>
  <si>
    <t xml:space="preserve">22105611</t>
  </si>
  <si>
    <t xml:space="preserve">22107145</t>
  </si>
  <si>
    <t xml:space="preserve">22200068</t>
  </si>
  <si>
    <t xml:space="preserve">22200263</t>
  </si>
  <si>
    <t xml:space="preserve">22200394</t>
  </si>
  <si>
    <t xml:space="preserve">22201384</t>
  </si>
  <si>
    <t xml:space="preserve">22202585</t>
  </si>
  <si>
    <t xml:space="preserve">22202749</t>
  </si>
  <si>
    <t xml:space="preserve">22202868</t>
  </si>
  <si>
    <t xml:space="preserve">22203332</t>
  </si>
  <si>
    <t xml:space="preserve">22205005</t>
  </si>
  <si>
    <t xml:space="preserve">22205878</t>
  </si>
  <si>
    <t xml:space="preserve">22207183</t>
  </si>
  <si>
    <t xml:space="preserve">22208455</t>
  </si>
  <si>
    <t xml:space="preserve">ABI</t>
  </si>
  <si>
    <t xml:space="preserve">22208834</t>
  </si>
  <si>
    <t xml:space="preserve">22208859</t>
  </si>
  <si>
    <t xml:space="preserve">22300007</t>
  </si>
  <si>
    <t xml:space="preserve">22300198</t>
  </si>
  <si>
    <t xml:space="preserve">22300394</t>
  </si>
  <si>
    <t xml:space="preserve">22300414</t>
  </si>
  <si>
    <t xml:space="preserve">22300439</t>
  </si>
  <si>
    <t xml:space="preserve">22300478</t>
  </si>
  <si>
    <t xml:space="preserve">22300629</t>
  </si>
  <si>
    <t xml:space="preserve">22300644</t>
  </si>
  <si>
    <t xml:space="preserve">22300826</t>
  </si>
  <si>
    <t xml:space="preserve">22300855</t>
  </si>
  <si>
    <t xml:space="preserve">22300960</t>
  </si>
  <si>
    <t xml:space="preserve">22301053</t>
  </si>
  <si>
    <t xml:space="preserve">22301100</t>
  </si>
  <si>
    <t xml:space="preserve">22301295</t>
  </si>
  <si>
    <t xml:space="preserve">22301360</t>
  </si>
  <si>
    <t xml:space="preserve">22301368</t>
  </si>
  <si>
    <t xml:space="preserve">22301492</t>
  </si>
  <si>
    <t xml:space="preserve">22301501</t>
  </si>
  <si>
    <t xml:space="preserve">22301531</t>
  </si>
  <si>
    <t xml:space="preserve">22301671</t>
  </si>
  <si>
    <t xml:space="preserve">ABJ</t>
  </si>
  <si>
    <t xml:space="preserve">22301820</t>
  </si>
  <si>
    <t xml:space="preserve">22301862</t>
  </si>
  <si>
    <t xml:space="preserve">22301948</t>
  </si>
  <si>
    <t xml:space="preserve">22301961</t>
  </si>
  <si>
    <t xml:space="preserve">22302029</t>
  </si>
  <si>
    <t xml:space="preserve">22302059</t>
  </si>
  <si>
    <t xml:space="preserve">22302349</t>
  </si>
  <si>
    <t xml:space="preserve">22302442</t>
  </si>
  <si>
    <t xml:space="preserve">22302655</t>
  </si>
  <si>
    <t xml:space="preserve">22302682</t>
  </si>
  <si>
    <t xml:space="preserve">22302824</t>
  </si>
  <si>
    <t xml:space="preserve">22302899</t>
  </si>
  <si>
    <t xml:space="preserve">22303084</t>
  </si>
  <si>
    <t xml:space="preserve">22303222</t>
  </si>
  <si>
    <t xml:space="preserve">22303511</t>
  </si>
  <si>
    <t xml:space="preserve">22303521</t>
  </si>
  <si>
    <t xml:space="preserve">22303530</t>
  </si>
  <si>
    <t xml:space="preserve">22303540</t>
  </si>
  <si>
    <t xml:space="preserve">22303934</t>
  </si>
  <si>
    <t xml:space="preserve">22304005</t>
  </si>
  <si>
    <t xml:space="preserve">22304113</t>
  </si>
  <si>
    <t xml:space="preserve">22304511</t>
  </si>
  <si>
    <t xml:space="preserve">22304661</t>
  </si>
  <si>
    <t xml:space="preserve">22400485</t>
  </si>
  <si>
    <t xml:space="preserve">22400992</t>
  </si>
  <si>
    <t xml:space="preserve">22402881</t>
  </si>
  <si>
    <t xml:space="preserve">22403281</t>
  </si>
  <si>
    <t xml:space="preserve">22405318</t>
  </si>
  <si>
    <t xml:space="preserve">&gt;10</t>
  </si>
  <si>
    <t xml:space="preserve">&lt;8</t>
  </si>
  <si>
    <t xml:space="preserve">moyenne</t>
  </si>
  <si>
    <t xml:space="preserve">ecart type</t>
  </si>
  <si>
    <t xml:space="preserve">Légende</t>
  </si>
  <si>
    <t xml:space="preserve">Non applicable</t>
  </si>
  <si>
    <t xml:space="preserve">Sans réponse</t>
  </si>
  <si>
    <t xml:space="preserve">Annulées</t>
  </si>
  <si>
    <t xml:space="preserve">Réponse invalide</t>
  </si>
  <si>
    <t xml:space="preserve">Indicative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</si>
</sst>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#,###"/>
    <numFmt numFmtId="167" formatCode="#,##0.0"/>
    <numFmt numFmtId="168" formatCode="#,##0.##"/>
    <numFmt numFmtId="169" formatCode="#,##0.00\ [$€-40C];[RED]\-#,##0.00\ [$€-40C]"/>
    <numFmt numFmtId="170" formatCode="#,##0.00"/>
    <numFmt numFmtId="171" formatCode="General"/>
    <numFmt numFmtId="172" formatCode="@"/>
    <numFmt numFmtId="173" formatCode="0.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6"/>
      <name val="Arial"/>
      <family val="2"/>
    </font>
    <font>
      <b val="true"/>
      <i val="true"/>
      <u val="single"/>
      <sz val="10"/>
      <name val="Arial"/>
      <family val="2"/>
    </font>
    <font>
      <b val="true"/>
      <sz val="14"/>
      <name val="Arial"/>
      <family val="2"/>
    </font>
    <font>
      <sz val="10"/>
      <color rgb="FF000000"/>
      <name val="Arial"/>
      <family val="0"/>
    </font>
    <font>
      <b val="true"/>
      <sz val="16"/>
      <name val="Arial"/>
      <family val="2"/>
    </font>
    <font>
      <b val="true"/>
      <sz val="24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DDC4"/>
        <bgColor rgb="FFE2E2E2"/>
      </patternFill>
    </fill>
    <fill>
      <patternFill patternType="solid">
        <fgColor rgb="FFE6E6FF"/>
        <bgColor rgb="FFE2E2E2"/>
      </patternFill>
    </fill>
    <fill>
      <patternFill patternType="solid">
        <fgColor rgb="FFC4EEBA"/>
        <bgColor rgb="FFC9FFD1"/>
      </patternFill>
    </fill>
    <fill>
      <patternFill patternType="solid">
        <fgColor rgb="FFB1E3E9"/>
        <bgColor rgb="FFC4DDFF"/>
      </patternFill>
    </fill>
    <fill>
      <patternFill patternType="solid">
        <fgColor rgb="FFFFBABA"/>
        <bgColor rgb="FFFFC8A0"/>
      </patternFill>
    </fill>
    <fill>
      <patternFill patternType="solid">
        <fgColor rgb="FFFFFF99"/>
        <bgColor rgb="FFFFDDC4"/>
      </patternFill>
    </fill>
    <fill>
      <patternFill patternType="solid">
        <fgColor rgb="FFB3B3B3"/>
        <bgColor rgb="FF969696"/>
      </patternFill>
    </fill>
    <fill>
      <patternFill patternType="solid">
        <fgColor rgb="FFC9FFD1"/>
        <bgColor rgb="FFC4EEBA"/>
      </patternFill>
    </fill>
    <fill>
      <patternFill patternType="solid">
        <fgColor rgb="FFFFC8A0"/>
        <bgColor rgb="FFFFBABA"/>
      </patternFill>
    </fill>
    <fill>
      <patternFill patternType="solid">
        <fgColor rgb="FFE2E2E2"/>
        <bgColor rgb="FFE6E6FF"/>
      </patternFill>
    </fill>
    <fill>
      <patternFill patternType="solid">
        <fgColor rgb="FFF5C4FF"/>
        <bgColor rgb="FFFFBABA"/>
      </patternFill>
    </fill>
    <fill>
      <patternFill patternType="solid">
        <fgColor rgb="FFC4DDFF"/>
        <bgColor rgb="FFB1E3E9"/>
      </patternFill>
    </fill>
    <fill>
      <patternFill patternType="solid">
        <fgColor rgb="FFC254D2"/>
        <bgColor rgb="FF993366"/>
      </patternFill>
    </fill>
    <fill>
      <patternFill patternType="solid">
        <fgColor rgb="FFFC5C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5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1" applyFont="true" applyBorder="true" applyAlignment="true" applyProtection="false">
      <alignment horizontal="center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4" fontId="4" fillId="4" borderId="1" applyFont="true" applyBorder="true" applyAlignment="true" applyProtection="false">
      <alignment horizontal="center" vertical="bottom" textRotation="90" wrapText="false" indent="0" shrinkToFit="false"/>
    </xf>
    <xf numFmtId="164" fontId="4" fillId="3" borderId="1" applyFont="true" applyBorder="true" applyAlignment="true" applyProtection="false">
      <alignment horizontal="center" vertical="bottom" textRotation="90" wrapText="false" indent="0" shrinkToFit="false"/>
    </xf>
    <xf numFmtId="164" fontId="4" fillId="0" borderId="1" applyFont="true" applyBorder="true" applyAlignment="true" applyProtection="false">
      <alignment horizontal="center" vertical="bottom" textRotation="90" wrapText="false" indent="0" shrinkToFit="false"/>
    </xf>
    <xf numFmtId="165" fontId="0" fillId="0" borderId="1" applyFont="true" applyBorder="true" applyAlignment="true" applyProtection="false">
      <alignment horizontal="left" vertical="bottom" textRotation="0" wrapText="false" indent="0" shrinkToFit="false"/>
    </xf>
    <xf numFmtId="166" fontId="0" fillId="5" borderId="1" applyFont="true" applyBorder="true" applyAlignment="true" applyProtection="false">
      <alignment horizontal="center" vertical="bottom" textRotation="0" wrapText="false" indent="0" shrinkToFit="false"/>
    </xf>
    <xf numFmtId="166" fontId="0" fillId="6" borderId="1" applyFont="true" applyBorder="true" applyAlignment="true" applyProtection="false">
      <alignment horizontal="center" vertical="bottom" textRotation="0" wrapText="false" indent="0" shrinkToFit="false"/>
    </xf>
    <xf numFmtId="167" fontId="0" fillId="0" borderId="1" applyFont="true" applyBorder="true" applyAlignment="true" applyProtection="false">
      <alignment horizontal="general" vertical="bottom" textRotation="0" wrapText="false" indent="0" shrinkToFit="false"/>
    </xf>
    <xf numFmtId="168" fontId="0" fillId="4" borderId="1" applyFont="true" applyBorder="true" applyAlignment="true" applyProtection="false">
      <alignment horizontal="center" vertical="bottom" textRotation="0" wrapText="false" indent="0" shrinkToFit="false"/>
    </xf>
    <xf numFmtId="165" fontId="0" fillId="4" borderId="1" applyFont="true" applyBorder="true" applyAlignment="true" applyProtection="false">
      <alignment horizontal="center" vertical="bottom" textRotation="0" wrapText="false" indent="0" shrinkToFit="false"/>
    </xf>
    <xf numFmtId="165" fontId="5" fillId="4" borderId="1" applyFont="true" applyBorder="true" applyAlignment="true" applyProtection="false">
      <alignment horizontal="center" vertical="bottom" textRotation="0" wrapText="false" indent="0" shrinkToFit="false"/>
    </xf>
    <xf numFmtId="168" fontId="0" fillId="0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0" borderId="1" applyFont="true" applyBorder="true" applyAlignment="true" applyProtection="false">
      <alignment horizontal="center" vertical="bottom" textRotation="0" wrapText="false" indent="0" shrinkToFit="false"/>
    </xf>
    <xf numFmtId="166" fontId="0" fillId="7" borderId="1" applyFont="true" applyBorder="true" applyAlignment="true" applyProtection="false">
      <alignment horizontal="center" vertical="bottom" textRotation="0" wrapText="false" indent="0" shrinkToFit="false"/>
    </xf>
    <xf numFmtId="166" fontId="0" fillId="8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9" borderId="1" applyFont="true" applyBorder="true" applyAlignment="true" applyProtection="false">
      <alignment horizontal="left" vertical="bottom" textRotation="0" wrapText="false" indent="0" shrinkToFit="false"/>
    </xf>
    <xf numFmtId="165" fontId="0" fillId="7" borderId="1" applyFont="true" applyBorder="true" applyAlignment="true" applyProtection="false">
      <alignment horizontal="left" vertical="bottom" textRotation="0" wrapText="false" indent="0" shrinkToFit="false"/>
    </xf>
    <xf numFmtId="165" fontId="0" fillId="6" borderId="1" applyFont="true" applyBorder="true" applyAlignment="true" applyProtection="false">
      <alignment horizontal="left" vertical="bottom" textRotation="0" wrapText="false" indent="0" shrinkToFit="false"/>
    </xf>
    <xf numFmtId="165" fontId="0" fillId="10" borderId="1" applyFont="true" applyBorder="true" applyAlignment="true" applyProtection="false">
      <alignment horizontal="left" vertical="bottom" textRotation="0" wrapText="false" indent="0" shrinkToFit="false"/>
    </xf>
    <xf numFmtId="165" fontId="0" fillId="11" borderId="1" applyFont="true" applyBorder="true" applyAlignment="true" applyProtection="false">
      <alignment horizontal="left" vertical="bottom" textRotation="0" wrapText="false" indent="0" shrinkToFit="false"/>
    </xf>
    <xf numFmtId="165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4" borderId="1" applyFont="true" applyBorder="true" applyAlignment="true" applyProtection="false">
      <alignment horizontal="center" vertical="bottom" textRotation="0" wrapText="false" indent="0" shrinkToFit="false"/>
    </xf>
    <xf numFmtId="169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4" fontId="7" fillId="0" borderId="1" applyFont="true" applyBorder="true" applyAlignment="true" applyProtection="false">
      <alignment horizontal="center" vertical="bottom" textRotation="0" wrapText="false" indent="0" shrinkToFit="false"/>
    </xf>
    <xf numFmtId="164" fontId="7" fillId="3" borderId="1" applyFont="true" applyBorder="true" applyAlignment="true" applyProtection="false">
      <alignment horizontal="center" vertical="bottom" textRotation="0" wrapText="false" indent="0" shrinkToFit="false"/>
    </xf>
    <xf numFmtId="164" fontId="7" fillId="12" borderId="1" applyFont="true" applyBorder="true" applyAlignment="true" applyProtection="false">
      <alignment horizontal="center" vertical="bottom" textRotation="0" wrapText="false" indent="0" shrinkToFit="false"/>
    </xf>
    <xf numFmtId="164" fontId="7" fillId="13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26" applyFont="true" applyBorder="false" applyAlignment="false" applyProtection="true">
      <alignment horizontal="left" vertical="bottom" textRotation="0" wrapText="false" indent="0" shrinkToFit="false"/>
      <protection locked="true" hidden="false"/>
    </xf>
    <xf numFmtId="164" fontId="0" fillId="0" borderId="1" xfId="2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1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5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8" borderId="1" xfId="37" applyFont="true" applyBorder="false" applyAlignment="false" applyProtection="true">
      <alignment horizontal="center" vertical="bottom" textRotation="0" wrapText="false" indent="0" shrinkToFit="false"/>
      <protection locked="true" hidden="false"/>
    </xf>
    <xf numFmtId="166" fontId="0" fillId="7" borderId="1" xfId="36" applyFont="true" applyBorder="false" applyAlignment="false" applyProtection="true">
      <alignment horizontal="center" vertical="bottom" textRotation="0" wrapText="false" indent="0" shrinkToFit="false"/>
      <protection locked="true" hidden="false"/>
    </xf>
    <xf numFmtId="166" fontId="0" fillId="5" borderId="1" xfId="27" applyFont="true" applyBorder="false" applyAlignment="false" applyProtection="true">
      <alignment horizontal="center" vertical="bottom" textRotation="0" wrapText="false" indent="0" shrinkToFit="false"/>
      <protection locked="true" hidden="false"/>
    </xf>
    <xf numFmtId="166" fontId="0" fillId="6" borderId="1" xfId="28" applyFont="true" applyBorder="false" applyAlignment="false" applyProtection="true">
      <alignment horizontal="center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true">
      <alignment horizontal="center" vertical="bottom" textRotation="0" wrapText="false" indent="0" shrinkToFit="false"/>
      <protection locked="true" hidden="false"/>
    </xf>
  </cellXfs>
  <cellStyles count="4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deA" xfId="20"/>
    <cellStyle name="CodeV" xfId="21"/>
    <cellStyle name="Entete" xfId="22"/>
    <cellStyle name="EnteteGS" xfId="23"/>
    <cellStyle name="EnteteIndic" xfId="24"/>
    <cellStyle name="EnteteVertical" xfId="25"/>
    <cellStyle name="General" xfId="26"/>
    <cellStyle name="NoteC" xfId="27"/>
    <cellStyle name="NoteE" xfId="28"/>
    <cellStyle name="NoteF" xfId="29"/>
    <cellStyle name="NoteGS" xfId="30"/>
    <cellStyle name="NoteGSp" xfId="31"/>
    <cellStyle name="NoteGSx" xfId="32"/>
    <cellStyle name="NoteQ" xfId="33"/>
    <cellStyle name="NoteQbase" xfId="34"/>
    <cellStyle name="NoteQp" xfId="35"/>
    <cellStyle name="NoteV" xfId="36"/>
    <cellStyle name="NoteX" xfId="37"/>
    <cellStyle name="NumCopie" xfId="38"/>
    <cellStyle name="qidC" xfId="39"/>
    <cellStyle name="qidE" xfId="40"/>
    <cellStyle name="qidI" xfId="41"/>
    <cellStyle name="qidW" xfId="42"/>
    <cellStyle name="qidX" xfId="43"/>
    <cellStyle name="Qpc" xfId="44"/>
    <cellStyle name="QpcGS" xfId="45"/>
    <cellStyle name="Résultat2" xfId="46"/>
    <cellStyle name="statCol" xfId="47"/>
    <cellStyle name="StatsQName" xfId="48"/>
    <cellStyle name="StatsQNameI" xfId="49"/>
    <cellStyle name="StatsQNameM" xfId="50"/>
    <cellStyle name="StatsQNameS" xfId="51"/>
    <cellStyle name="Tableau" xfId="52"/>
    <cellStyle name="Sans nom1" xfId="53"/>
    <cellStyle name="Titre" xfId="54"/>
  </cellStyles>
  <dxfs count="7">
    <dxf>
      <fill>
        <patternFill patternType="solid">
          <fgColor rgb="00FFFFFF"/>
        </patternFill>
      </fill>
    </dxf>
    <dxf>
      <fill>
        <patternFill patternType="solid">
          <fgColor rgb="FFFC5C00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C254D2"/>
        </patternFill>
      </fill>
    </dxf>
    <dxf>
      <font>
        <name val="Arial"/>
        <family val="2"/>
      </font>
      <fill>
        <patternFill>
          <bgColor rgb="FFC254D2"/>
        </patternFill>
      </fill>
    </dxf>
  </dxf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C254D2"/>
      <rgbColor rgb="FFFFDDC4"/>
      <rgbColor rgb="FFC4EEBA"/>
      <rgbColor rgb="FF660066"/>
      <rgbColor rgb="FFFF8080"/>
      <rgbColor rgb="FF0066CC"/>
      <rgbColor rgb="FFC4D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E2E2"/>
      <rgbColor rgb="FFC9FFD1"/>
      <rgbColor rgb="FFFFFF99"/>
      <rgbColor rgb="FFB1E3E9"/>
      <rgbColor rgb="FFFFBABA"/>
      <rgbColor rgb="FFF5C4FF"/>
      <rgbColor rgb="FFFFC8A0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:S76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0.51"/>
    <col collapsed="false" customWidth="false" hidden="false" outlineLevel="0" max="2" min="2" style="1" width="11.57"/>
    <col collapsed="false" customWidth="false" hidden="false" outlineLevel="0" max="7" min="7" style="2" width="11.56"/>
    <col collapsed="false" customWidth="false" hidden="false" outlineLevel="0" max="8" min="8" style="2" width="11.54"/>
    <col collapsed="false" customWidth="false" hidden="false" outlineLevel="0" max="19" min="18" style="2" width="11.54"/>
  </cols>
  <sheetData>
    <row r="1" customFormat="false" ht="14.15" hidden="false" customHeight="true" outlineLevel="0" collapsed="false"/>
    <row r="3" s="6" customFormat="true" ht="64.65" hidden="false" customHeight="true" outlineLevel="0" collapsed="false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5" t="s">
        <v>17</v>
      </c>
      <c r="S3" s="5" t="s">
        <v>18</v>
      </c>
      <c r="AMH3" s="0"/>
      <c r="AMI3" s="0"/>
      <c r="AMJ3" s="0"/>
    </row>
    <row r="6" customFormat="false" ht="12.8" hidden="false" customHeight="false" outlineLevel="0" collapsed="false">
      <c r="A6" s="7" t="s">
        <v>19</v>
      </c>
      <c r="B6" s="8" t="n">
        <v>16</v>
      </c>
      <c r="C6" s="9" t="n">
        <v>13.5</v>
      </c>
      <c r="D6" s="9" t="n">
        <v>11</v>
      </c>
      <c r="E6" s="10" t="n">
        <f aca="false">(IF(MAX(D6,B6)=D6,D6,B6)*0.2+IF(MAX(C6,D6)=D6,D6,C6)*0.2+D6*0.3)/0.7</f>
        <v>13.1428571428571</v>
      </c>
      <c r="F6" s="11" t="n">
        <v>14.0740740740741</v>
      </c>
      <c r="G6" s="12" t="n">
        <v>11.36363636</v>
      </c>
      <c r="H6" s="13" t="n">
        <f aca="false">(F6+G6)/2</f>
        <v>12.718855217037</v>
      </c>
      <c r="I6" s="9" t="n">
        <v>13.33</v>
      </c>
      <c r="J6" s="9" t="n">
        <v>12.67</v>
      </c>
      <c r="K6" s="14" t="s">
        <v>20</v>
      </c>
      <c r="L6" s="14" t="s">
        <v>20</v>
      </c>
      <c r="M6" s="14" t="s">
        <v>20</v>
      </c>
      <c r="N6" s="9" t="n">
        <v>14.5</v>
      </c>
      <c r="O6" s="9" t="n">
        <v>14</v>
      </c>
      <c r="P6" s="9" t="n">
        <v>6</v>
      </c>
      <c r="Q6" s="9" t="n">
        <v>15.91</v>
      </c>
      <c r="R6" s="13" t="n">
        <f aca="false">COUNTIF(I6:Q6,"&gt;0")/9*20</f>
        <v>13.3333333333333</v>
      </c>
      <c r="S6" s="11" t="n">
        <f aca="false">_xlfn.CEILING.MATH(MAX(H6*0.2+E6*0.7+R6*0.1,(E6*0.7+H6*0.2)/0.9),0.25)</f>
        <v>13.25</v>
      </c>
    </row>
    <row r="7" customFormat="false" ht="12.8" hidden="false" customHeight="false" outlineLevel="0" collapsed="false">
      <c r="A7" s="7" t="s">
        <v>21</v>
      </c>
      <c r="B7" s="8" t="n">
        <v>10</v>
      </c>
      <c r="C7" s="9" t="s">
        <v>22</v>
      </c>
      <c r="D7" s="15" t="n">
        <v>0</v>
      </c>
      <c r="E7" s="10" t="n">
        <f aca="false">(IF(MAX(D7,B7)=D7,D7,B7)*0.2+IF(MAX(C7,D7)=D7,D7,C7)*0.2+D7*0.3)/0.7</f>
        <v>2.85714285714286</v>
      </c>
      <c r="F7" s="11" t="n">
        <v>13.3333333333333</v>
      </c>
      <c r="G7" s="16" t="n">
        <v>0</v>
      </c>
      <c r="H7" s="13" t="n">
        <f aca="false">(F7+G7)/2</f>
        <v>6.66666666666665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14" t="s">
        <v>20</v>
      </c>
      <c r="P7" s="14" t="s">
        <v>20</v>
      </c>
      <c r="Q7" s="14" t="s">
        <v>20</v>
      </c>
      <c r="R7" s="13" t="n">
        <f aca="false">COUNTIF(I7:Q7,"&gt;0")/9*20</f>
        <v>0</v>
      </c>
      <c r="S7" s="11" t="n">
        <f aca="false">_xlfn.CEILING.MATH(MAX(H7*0.2+E7*0.7+R7*0.1,(E7*0.7+H7*0.2)/0.9),0.25)</f>
        <v>3.75</v>
      </c>
    </row>
    <row r="8" customFormat="false" ht="12.8" hidden="false" customHeight="false" outlineLevel="0" collapsed="false">
      <c r="A8" s="7" t="s">
        <v>23</v>
      </c>
      <c r="B8" s="8" t="n">
        <v>10</v>
      </c>
      <c r="C8" s="9" t="n">
        <v>8</v>
      </c>
      <c r="D8" s="9" t="n">
        <v>0</v>
      </c>
      <c r="E8" s="10" t="n">
        <f aca="false">(IF(MAX(D8,B8)=D8,D8,B8)*0.2+IF(MAX(C8,D8)=D8,D8,C8)*0.2+D8*0.3)/0.7</f>
        <v>5.14285714285714</v>
      </c>
      <c r="F8" s="17" t="n">
        <v>17.037037037037</v>
      </c>
      <c r="G8" s="18" t="n">
        <v>9.09</v>
      </c>
      <c r="H8" s="13" t="n">
        <f aca="false">(F8+G8)/2</f>
        <v>13.0635185185185</v>
      </c>
      <c r="I8" s="9" t="n">
        <v>13.75</v>
      </c>
      <c r="J8" s="14" t="s">
        <v>20</v>
      </c>
      <c r="K8" s="14" t="s">
        <v>20</v>
      </c>
      <c r="L8" s="14" t="s">
        <v>20</v>
      </c>
      <c r="M8" s="14" t="s">
        <v>20</v>
      </c>
      <c r="N8" s="9" t="n">
        <v>14.33</v>
      </c>
      <c r="O8" s="9" t="n">
        <v>18.67</v>
      </c>
      <c r="P8" s="9" t="n">
        <v>20</v>
      </c>
      <c r="Q8" s="9" t="n">
        <v>18.64</v>
      </c>
      <c r="R8" s="13" t="n">
        <f aca="false">COUNTIF(I8:Q8,"&gt;0")/9*20</f>
        <v>11.1111111111111</v>
      </c>
      <c r="S8" s="11" t="n">
        <f aca="false">_xlfn.CEILING.MATH(MAX(H8*0.2+E8*0.7+R8*0.1,(E8*0.7+H8*0.2)/0.9),0.25)</f>
        <v>7.5</v>
      </c>
    </row>
    <row r="9" customFormat="false" ht="12.8" hidden="false" customHeight="false" outlineLevel="0" collapsed="false">
      <c r="A9" s="7" t="s">
        <v>24</v>
      </c>
      <c r="B9" s="8" t="s">
        <v>22</v>
      </c>
      <c r="C9" s="9" t="s">
        <v>22</v>
      </c>
      <c r="D9" s="15" t="n">
        <v>0</v>
      </c>
      <c r="E9" s="10" t="n">
        <f aca="false">(IF(MAX(D9,B9)=D9,D9,B9)*0.2+IF(MAX(C9,D9)=D9,D9,C9)*0.2+D9*0.3)/0.7</f>
        <v>0</v>
      </c>
      <c r="F9" s="19" t="n">
        <v>0</v>
      </c>
      <c r="G9" s="12" t="n">
        <v>0</v>
      </c>
      <c r="H9" s="13" t="n">
        <f aca="false">(F9+G9)/2</f>
        <v>0</v>
      </c>
      <c r="I9" s="14" t="s">
        <v>20</v>
      </c>
      <c r="J9" s="14" t="s">
        <v>20</v>
      </c>
      <c r="K9" s="14" t="s">
        <v>20</v>
      </c>
      <c r="L9" s="14" t="s">
        <v>20</v>
      </c>
      <c r="M9" s="14" t="s">
        <v>20</v>
      </c>
      <c r="N9" s="14" t="s">
        <v>20</v>
      </c>
      <c r="O9" s="14" t="s">
        <v>20</v>
      </c>
      <c r="P9" s="14" t="s">
        <v>20</v>
      </c>
      <c r="Q9" s="14" t="s">
        <v>20</v>
      </c>
      <c r="R9" s="13" t="n">
        <f aca="false">COUNTIF(I9:Q9,"&gt;0")/9*20</f>
        <v>0</v>
      </c>
      <c r="S9" s="11" t="s">
        <v>22</v>
      </c>
    </row>
    <row r="10" customFormat="false" ht="12.8" hidden="false" customHeight="false" outlineLevel="0" collapsed="false">
      <c r="A10" s="7" t="s">
        <v>25</v>
      </c>
      <c r="B10" s="8" t="n">
        <v>18</v>
      </c>
      <c r="C10" s="9" t="n">
        <v>15</v>
      </c>
      <c r="D10" s="9" t="n">
        <v>18</v>
      </c>
      <c r="E10" s="10" t="n">
        <f aca="false">(IF(MAX(D10,B10)=D10,D10,B10)*0.2+IF(MAX(C10,D10)=D10,D10,C10)*0.2+D10*0.3)/0.7</f>
        <v>18</v>
      </c>
      <c r="F10" s="11" t="n">
        <v>12.5925925925926</v>
      </c>
      <c r="G10" s="12" t="n">
        <v>15.90909091</v>
      </c>
      <c r="H10" s="13" t="n">
        <f aca="false">(F10+G10)/2</f>
        <v>14.2508417512963</v>
      </c>
      <c r="I10" s="9" t="n">
        <v>20</v>
      </c>
      <c r="J10" s="9" t="n">
        <v>7.67</v>
      </c>
      <c r="K10" s="9" t="n">
        <v>10.67</v>
      </c>
      <c r="L10" s="9" t="n">
        <v>16.25</v>
      </c>
      <c r="M10" s="9" t="n">
        <v>18.89</v>
      </c>
      <c r="N10" s="9" t="n">
        <v>13.67</v>
      </c>
      <c r="O10" s="9" t="n">
        <v>12</v>
      </c>
      <c r="P10" s="9" t="n">
        <v>9.33</v>
      </c>
      <c r="Q10" s="9" t="n">
        <v>8.18</v>
      </c>
      <c r="R10" s="13" t="n">
        <f aca="false">COUNTIF(I10:Q10,"&gt;0")/9*20</f>
        <v>20</v>
      </c>
      <c r="S10" s="11" t="n">
        <f aca="false">_xlfn.CEILING.MATH(MAX(H10*0.2+E10*0.7+R10*0.1,(E10*0.7+H10*0.2)/0.9),0.25)</f>
        <v>17.5</v>
      </c>
    </row>
    <row r="11" customFormat="false" ht="12.8" hidden="false" customHeight="false" outlineLevel="0" collapsed="false">
      <c r="A11" s="7" t="s">
        <v>26</v>
      </c>
      <c r="B11" s="8" t="n">
        <v>10.5</v>
      </c>
      <c r="C11" s="9" t="n">
        <v>10</v>
      </c>
      <c r="D11" s="9" t="n">
        <v>10</v>
      </c>
      <c r="E11" s="10" t="n">
        <f aca="false">(IF(MAX(D11,B11)=D11,D11,B11)*0.2+IF(MAX(C11,D11)=D11,D11,C11)*0.2+D11*0.3)/0.7</f>
        <v>10.1428571428571</v>
      </c>
      <c r="F11" s="11" t="n">
        <v>12.5925925925926</v>
      </c>
      <c r="G11" s="12" t="n">
        <v>7.727272727</v>
      </c>
      <c r="H11" s="13" t="n">
        <f aca="false">(F11+G11)/2</f>
        <v>10.1599326597963</v>
      </c>
      <c r="I11" s="9" t="n">
        <v>19.17</v>
      </c>
      <c r="J11" s="9" t="n">
        <v>19.33</v>
      </c>
      <c r="K11" s="9" t="n">
        <v>6.19</v>
      </c>
      <c r="L11" s="9" t="n">
        <v>0.63</v>
      </c>
      <c r="M11" s="9" t="n">
        <v>0</v>
      </c>
      <c r="N11" s="9" t="n">
        <v>14</v>
      </c>
      <c r="O11" s="9" t="n">
        <v>12.67</v>
      </c>
      <c r="P11" s="9" t="n">
        <v>14.67</v>
      </c>
      <c r="Q11" s="9" t="n">
        <v>4.09</v>
      </c>
      <c r="R11" s="13" t="n">
        <f aca="false">COUNTIF(I11:Q11,"&gt;0")/9*20</f>
        <v>17.7777777777778</v>
      </c>
      <c r="S11" s="11" t="n">
        <f aca="false">_xlfn.CEILING.MATH(MAX(H11*0.2+E11*0.7+R11*0.1,(E11*0.7+H11*0.2)/0.9),0.25)</f>
        <v>11</v>
      </c>
    </row>
    <row r="12" customFormat="false" ht="12.8" hidden="false" customHeight="false" outlineLevel="0" collapsed="false">
      <c r="A12" s="7" t="s">
        <v>27</v>
      </c>
      <c r="B12" s="8" t="n">
        <v>6</v>
      </c>
      <c r="C12" s="9" t="n">
        <v>4.5</v>
      </c>
      <c r="D12" s="9" t="n">
        <v>0.5</v>
      </c>
      <c r="E12" s="10" t="n">
        <f aca="false">(IF(MAX(D12,B12)=D12,D12,B12)*0.2+IF(MAX(C12,D12)=D12,D12,C12)*0.2+D12*0.3)/0.7</f>
        <v>3.21428571428571</v>
      </c>
      <c r="F12" s="11" t="n">
        <v>10.3703703703704</v>
      </c>
      <c r="G12" s="12" t="n">
        <v>0</v>
      </c>
      <c r="H12" s="13" t="n">
        <f aca="false">(F12+G12)/2</f>
        <v>5.1851851851852</v>
      </c>
      <c r="I12" s="14" t="s">
        <v>20</v>
      </c>
      <c r="J12" s="14" t="s">
        <v>20</v>
      </c>
      <c r="K12" s="14" t="s">
        <v>20</v>
      </c>
      <c r="L12" s="14" t="s">
        <v>20</v>
      </c>
      <c r="M12" s="14" t="s">
        <v>20</v>
      </c>
      <c r="N12" s="9" t="n">
        <v>11.67</v>
      </c>
      <c r="O12" s="9" t="n">
        <v>13.33</v>
      </c>
      <c r="P12" s="14" t="s">
        <v>20</v>
      </c>
      <c r="Q12" s="9" t="n">
        <v>4.55</v>
      </c>
      <c r="R12" s="13" t="n">
        <f aca="false">COUNTIF(I12:Q12,"&gt;0")/9*20</f>
        <v>6.66666666666667</v>
      </c>
      <c r="S12" s="11" t="n">
        <f aca="false">_xlfn.CEILING.MATH(MAX(H12*0.2+E12*0.7+R12*0.1,(E12*0.7+H12*0.2)/0.9),0.25)</f>
        <v>4</v>
      </c>
    </row>
    <row r="13" customFormat="false" ht="12.8" hidden="false" customHeight="false" outlineLevel="0" collapsed="false">
      <c r="A13" s="7" t="s">
        <v>28</v>
      </c>
      <c r="B13" s="8" t="n">
        <v>8</v>
      </c>
      <c r="C13" s="9" t="s">
        <v>22</v>
      </c>
      <c r="D13" s="15" t="n">
        <v>0</v>
      </c>
      <c r="E13" s="10" t="n">
        <f aca="false">(IF(MAX(D13,B13)=D13,D13,B13)*0.2+IF(MAX(C13,D13)=D13,D13,C13)*0.2+D13*0.3)/0.7</f>
        <v>2.28571428571429</v>
      </c>
      <c r="F13" s="11" t="n">
        <v>16.2962962962963</v>
      </c>
      <c r="G13" s="12" t="n">
        <v>0</v>
      </c>
      <c r="H13" s="13" t="n">
        <f aca="false">(F13+G13)/2</f>
        <v>8.14814814814815</v>
      </c>
      <c r="I13" s="14" t="s">
        <v>20</v>
      </c>
      <c r="J13" s="14" t="s">
        <v>20</v>
      </c>
      <c r="K13" s="14" t="s">
        <v>20</v>
      </c>
      <c r="L13" s="14" t="s">
        <v>20</v>
      </c>
      <c r="M13" s="14" t="s">
        <v>20</v>
      </c>
      <c r="N13" s="9" t="n">
        <v>18</v>
      </c>
      <c r="O13" s="9" t="n">
        <v>13.33</v>
      </c>
      <c r="P13" s="9" t="n">
        <v>12</v>
      </c>
      <c r="Q13" s="14" t="s">
        <v>20</v>
      </c>
      <c r="R13" s="13" t="n">
        <f aca="false">COUNTIF(I13:Q13,"&gt;0")/9*20</f>
        <v>6.66666666666667</v>
      </c>
      <c r="S13" s="11" t="n">
        <f aca="false">_xlfn.CEILING.MATH(MAX(H13*0.2+E13*0.7+R13*0.1,(E13*0.7+H13*0.2)/0.9),0.25)</f>
        <v>4</v>
      </c>
    </row>
    <row r="14" customFormat="false" ht="12.8" hidden="false" customHeight="false" outlineLevel="0" collapsed="false">
      <c r="A14" s="7" t="s">
        <v>29</v>
      </c>
      <c r="B14" s="8" t="n">
        <v>11.5</v>
      </c>
      <c r="C14" s="9" t="n">
        <v>15</v>
      </c>
      <c r="D14" s="9" t="n">
        <v>10.5</v>
      </c>
      <c r="E14" s="10" t="n">
        <f aca="false">(IF(MAX(D14,B14)=D14,D14,B14)*0.2+IF(MAX(C14,D14)=D14,D14,C14)*0.2+D14*0.3)/0.7</f>
        <v>12.0714285714286</v>
      </c>
      <c r="F14" s="11" t="n">
        <v>5.18518518518519</v>
      </c>
      <c r="G14" s="12" t="n">
        <v>10</v>
      </c>
      <c r="H14" s="13" t="n">
        <f aca="false">(F14+G14)/2</f>
        <v>7.5925925925926</v>
      </c>
      <c r="I14" s="9" t="n">
        <v>12.08</v>
      </c>
      <c r="J14" s="9" t="n">
        <v>19</v>
      </c>
      <c r="K14" s="9" t="n">
        <v>12.86</v>
      </c>
      <c r="L14" s="14" t="s">
        <v>20</v>
      </c>
      <c r="M14" s="14" t="s">
        <v>20</v>
      </c>
      <c r="N14" s="9" t="n">
        <v>8.33</v>
      </c>
      <c r="O14" s="9" t="n">
        <v>8.67</v>
      </c>
      <c r="P14" s="9" t="n">
        <v>14</v>
      </c>
      <c r="Q14" s="9" t="n">
        <v>12.73</v>
      </c>
      <c r="R14" s="13" t="n">
        <f aca="false">COUNTIF(I14:Q14,"&gt;0")/9*20</f>
        <v>15.5555555555556</v>
      </c>
      <c r="S14" s="11" t="n">
        <f aca="false">_xlfn.CEILING.MATH(MAX(H14*0.2+E14*0.7+R14*0.1,(E14*0.7+H14*0.2)/0.9),0.25)</f>
        <v>11.75</v>
      </c>
    </row>
    <row r="15" customFormat="false" ht="12.8" hidden="false" customHeight="false" outlineLevel="0" collapsed="false">
      <c r="A15" s="7" t="s">
        <v>30</v>
      </c>
      <c r="B15" s="8" t="n">
        <v>13.5</v>
      </c>
      <c r="C15" s="9" t="n">
        <v>15.5</v>
      </c>
      <c r="D15" s="9" t="n">
        <v>13.5</v>
      </c>
      <c r="E15" s="10" t="n">
        <f aca="false">(IF(MAX(D15,B15)=D15,D15,B15)*0.2+IF(MAX(C15,D15)=D15,D15,C15)*0.2+D15*0.3)/0.7</f>
        <v>14.0714285714286</v>
      </c>
      <c r="F15" s="11" t="n">
        <v>12.5925925925926</v>
      </c>
      <c r="G15" s="12" t="n">
        <v>6.363636364</v>
      </c>
      <c r="H15" s="13" t="n">
        <f aca="false">(F15+G15)/2</f>
        <v>9.4781144782963</v>
      </c>
      <c r="I15" s="9" t="n">
        <v>20</v>
      </c>
      <c r="J15" s="9" t="n">
        <v>20</v>
      </c>
      <c r="K15" s="9" t="n">
        <v>17.14</v>
      </c>
      <c r="L15" s="9" t="n">
        <v>20</v>
      </c>
      <c r="M15" s="9" t="n">
        <v>20</v>
      </c>
      <c r="N15" s="9" t="n">
        <v>14</v>
      </c>
      <c r="O15" s="9" t="n">
        <v>11.33</v>
      </c>
      <c r="P15" s="9" t="n">
        <v>7.33</v>
      </c>
      <c r="Q15" s="9" t="n">
        <v>10.45</v>
      </c>
      <c r="R15" s="13" t="n">
        <f aca="false">COUNTIF(I15:Q15,"&gt;0")/9*20</f>
        <v>20</v>
      </c>
      <c r="S15" s="11" t="n">
        <f aca="false">_xlfn.CEILING.MATH(MAX(H15*0.2+E15*0.7+R15*0.1,(E15*0.7+H15*0.2)/0.9),0.25)</f>
        <v>13.75</v>
      </c>
    </row>
    <row r="16" customFormat="false" ht="12.8" hidden="false" customHeight="false" outlineLevel="0" collapsed="false">
      <c r="A16" s="7" t="s">
        <v>31</v>
      </c>
      <c r="B16" s="8" t="n">
        <v>16</v>
      </c>
      <c r="C16" s="9" t="n">
        <v>7.5</v>
      </c>
      <c r="D16" s="9" t="n">
        <v>10.5</v>
      </c>
      <c r="E16" s="10" t="n">
        <f aca="false">(IF(MAX(D16,B16)=D16,D16,B16)*0.2+IF(MAX(C16,D16)=D16,D16,C16)*0.2+D16*0.3)/0.7</f>
        <v>12.0714285714286</v>
      </c>
      <c r="F16" s="11" t="n">
        <v>16.2962962962963</v>
      </c>
      <c r="G16" s="16" t="n">
        <v>13.1818181818182</v>
      </c>
      <c r="H16" s="13" t="n">
        <f aca="false">(F16+G16)/2</f>
        <v>14.7390572390573</v>
      </c>
      <c r="I16" s="9" t="n">
        <v>20</v>
      </c>
      <c r="J16" s="9" t="n">
        <v>19</v>
      </c>
      <c r="K16" s="9" t="n">
        <v>10.29</v>
      </c>
      <c r="L16" s="9" t="n">
        <v>12.5</v>
      </c>
      <c r="M16" s="9" t="n">
        <v>13.33</v>
      </c>
      <c r="N16" s="9" t="n">
        <v>11.5</v>
      </c>
      <c r="O16" s="9" t="n">
        <v>14</v>
      </c>
      <c r="P16" s="9" t="n">
        <v>12</v>
      </c>
      <c r="Q16" s="9" t="n">
        <v>19.55</v>
      </c>
      <c r="R16" s="13" t="n">
        <f aca="false">COUNTIF(I16:Q16,"&gt;0")/9*20</f>
        <v>20</v>
      </c>
      <c r="S16" s="11" t="n">
        <f aca="false">_xlfn.CEILING.MATH(MAX(H16*0.2+E16*0.7+R16*0.1,(E16*0.7+H16*0.2)/0.9),0.25)</f>
        <v>13.5</v>
      </c>
    </row>
    <row r="17" customFormat="false" ht="12.8" hidden="false" customHeight="false" outlineLevel="0" collapsed="false">
      <c r="A17" s="7" t="s">
        <v>32</v>
      </c>
      <c r="B17" s="8" t="n">
        <v>17.5</v>
      </c>
      <c r="C17" s="9" t="n">
        <v>4.5</v>
      </c>
      <c r="D17" s="9" t="n">
        <v>20</v>
      </c>
      <c r="E17" s="10" t="n">
        <f aca="false">(IF(MAX(D17,B17)=D17,D17,B17)*0.2+IF(MAX(C17,D17)=D17,D17,C17)*0.2+D17*0.3)/0.7</f>
        <v>20</v>
      </c>
      <c r="F17" s="11" t="n">
        <v>18.5185185185185</v>
      </c>
      <c r="G17" s="16" t="n">
        <v>10.4545454545455</v>
      </c>
      <c r="H17" s="13" t="n">
        <f aca="false">(F17+G17)/2</f>
        <v>14.486531986532</v>
      </c>
      <c r="I17" s="9" t="n">
        <v>20</v>
      </c>
      <c r="J17" s="9" t="n">
        <v>12</v>
      </c>
      <c r="K17" s="9" t="n">
        <v>7.9</v>
      </c>
      <c r="L17" s="9" t="n">
        <v>0</v>
      </c>
      <c r="M17" s="9" t="n">
        <v>12.22</v>
      </c>
      <c r="N17" s="9" t="n">
        <v>11.33</v>
      </c>
      <c r="O17" s="9" t="n">
        <v>17.33</v>
      </c>
      <c r="P17" s="9" t="n">
        <v>18</v>
      </c>
      <c r="Q17" s="9" t="n">
        <v>15</v>
      </c>
      <c r="R17" s="13" t="n">
        <f aca="false">COUNTIF(I17:Q17,"&gt;0")/9*20</f>
        <v>17.7777777777778</v>
      </c>
      <c r="S17" s="11" t="n">
        <f aca="false">_xlfn.CEILING.MATH(MAX(H17*0.2+E17*0.7+R17*0.1,(E17*0.7+H17*0.2)/0.9),0.25)</f>
        <v>19</v>
      </c>
    </row>
    <row r="18" customFormat="false" ht="12.8" hidden="false" customHeight="false" outlineLevel="0" collapsed="false">
      <c r="A18" s="7" t="s">
        <v>33</v>
      </c>
      <c r="B18" s="8" t="n">
        <v>11.5</v>
      </c>
      <c r="C18" s="9" t="n">
        <v>11</v>
      </c>
      <c r="D18" s="9" t="n">
        <v>16.5</v>
      </c>
      <c r="E18" s="10" t="n">
        <f aca="false">(IF(MAX(D18,B18)=D18,D18,B18)*0.2+IF(MAX(C18,D18)=D18,D18,C18)*0.2+D18*0.3)/0.7</f>
        <v>16.5</v>
      </c>
      <c r="F18" s="11" t="n">
        <v>17.037037037037</v>
      </c>
      <c r="G18" s="16" t="n">
        <v>15</v>
      </c>
      <c r="H18" s="13" t="n">
        <f aca="false">(F18+G18)/2</f>
        <v>16.0185185185185</v>
      </c>
      <c r="I18" s="14" t="s">
        <v>20</v>
      </c>
      <c r="J18" s="14" t="s">
        <v>20</v>
      </c>
      <c r="K18" s="14" t="s">
        <v>20</v>
      </c>
      <c r="L18" s="14" t="s">
        <v>20</v>
      </c>
      <c r="M18" s="9" t="n">
        <v>18.89</v>
      </c>
      <c r="N18" s="9" t="n">
        <v>17</v>
      </c>
      <c r="O18" s="9" t="n">
        <v>15.33</v>
      </c>
      <c r="P18" s="14" t="s">
        <v>20</v>
      </c>
      <c r="Q18" s="9" t="n">
        <v>10.45</v>
      </c>
      <c r="R18" s="13" t="n">
        <f aca="false">COUNTIF(I18:Q18,"&gt;0")/9*20</f>
        <v>8.88888888888889</v>
      </c>
      <c r="S18" s="11" t="n">
        <f aca="false">_xlfn.CEILING.MATH(MAX(H18*0.2+E18*0.7+R18*0.1,(E18*0.7+H18*0.2)/0.9),0.25)</f>
        <v>16.5</v>
      </c>
    </row>
    <row r="19" customFormat="false" ht="12.8" hidden="false" customHeight="false" outlineLevel="0" collapsed="false">
      <c r="A19" s="7" t="s">
        <v>34</v>
      </c>
      <c r="B19" s="8" t="n">
        <v>15</v>
      </c>
      <c r="C19" s="9" t="n">
        <v>10.5</v>
      </c>
      <c r="D19" s="9" t="n">
        <v>8.5</v>
      </c>
      <c r="E19" s="10" t="n">
        <f aca="false">(IF(MAX(D19,B19)=D19,D19,B19)*0.2+IF(MAX(C19,D19)=D19,D19,C19)*0.2+D19*0.3)/0.7</f>
        <v>10.9285714285714</v>
      </c>
      <c r="F19" s="11" t="n">
        <v>11.1111111111111</v>
      </c>
      <c r="G19" s="12" t="n">
        <v>8.636363636</v>
      </c>
      <c r="H19" s="13" t="n">
        <f aca="false">(F19+G19)/2</f>
        <v>9.87373737355555</v>
      </c>
      <c r="I19" s="9" t="n">
        <v>20</v>
      </c>
      <c r="J19" s="9" t="n">
        <v>20</v>
      </c>
      <c r="K19" s="9" t="n">
        <v>15.05</v>
      </c>
      <c r="L19" s="9" t="n">
        <v>5</v>
      </c>
      <c r="M19" s="9" t="n">
        <v>20</v>
      </c>
      <c r="N19" s="9" t="n">
        <v>9.67</v>
      </c>
      <c r="O19" s="9" t="n">
        <v>12</v>
      </c>
      <c r="P19" s="9" t="n">
        <v>12</v>
      </c>
      <c r="Q19" s="9" t="n">
        <v>15.45</v>
      </c>
      <c r="R19" s="13" t="n">
        <f aca="false">COUNTIF(I19:Q19,"&gt;0")/9*20</f>
        <v>20</v>
      </c>
      <c r="S19" s="11" t="n">
        <f aca="false">_xlfn.CEILING.MATH(MAX(H19*0.2+E19*0.7+R19*0.1,(E19*0.7+H19*0.2)/0.9),0.25)</f>
        <v>11.75</v>
      </c>
    </row>
    <row r="20" customFormat="false" ht="12.8" hidden="false" customHeight="false" outlineLevel="0" collapsed="false">
      <c r="A20" s="7" t="s">
        <v>35</v>
      </c>
      <c r="B20" s="8" t="n">
        <v>16.5</v>
      </c>
      <c r="C20" s="9" t="n">
        <v>10</v>
      </c>
      <c r="D20" s="9" t="n">
        <v>2.5</v>
      </c>
      <c r="E20" s="10" t="n">
        <f aca="false">(IF(MAX(D20,B20)=D20,D20,B20)*0.2+IF(MAX(C20,D20)=D20,D20,C20)*0.2+D20*0.3)/0.7</f>
        <v>8.64285714285714</v>
      </c>
      <c r="F20" s="11" t="n">
        <v>12.5925925925926</v>
      </c>
      <c r="G20" s="16" t="n">
        <v>12.2727272727273</v>
      </c>
      <c r="H20" s="13" t="n">
        <f aca="false">(F20+G20)/2</f>
        <v>12.43265993266</v>
      </c>
      <c r="I20" s="9" t="n">
        <v>15</v>
      </c>
      <c r="J20" s="9" t="n">
        <v>15.67</v>
      </c>
      <c r="K20" s="9" t="n">
        <v>9.52</v>
      </c>
      <c r="L20" s="9" t="n">
        <v>9.38</v>
      </c>
      <c r="M20" s="9" t="n">
        <v>6.67</v>
      </c>
      <c r="N20" s="9" t="n">
        <v>10.17</v>
      </c>
      <c r="O20" s="9" t="n">
        <v>15.33</v>
      </c>
      <c r="P20" s="9" t="n">
        <v>18</v>
      </c>
      <c r="Q20" s="9" t="n">
        <v>17.27</v>
      </c>
      <c r="R20" s="13" t="n">
        <f aca="false">COUNTIF(I20:Q20,"&gt;0")/9*20</f>
        <v>20</v>
      </c>
      <c r="S20" s="11" t="n">
        <f aca="false">_xlfn.CEILING.MATH(MAX(H20*0.2+E20*0.7+R20*0.1,(E20*0.7+H20*0.2)/0.9),0.25)</f>
        <v>10.75</v>
      </c>
    </row>
    <row r="21" customFormat="false" ht="12.8" hidden="false" customHeight="false" outlineLevel="0" collapsed="false">
      <c r="A21" s="7" t="s">
        <v>36</v>
      </c>
      <c r="B21" s="8" t="n">
        <v>19</v>
      </c>
      <c r="C21" s="9" t="n">
        <v>11</v>
      </c>
      <c r="D21" s="9" t="n">
        <v>12</v>
      </c>
      <c r="E21" s="10" t="n">
        <f aca="false">(IF(MAX(D21,B21)=D21,D21,B21)*0.2+IF(MAX(C21,D21)=D21,D21,C21)*0.2+D21*0.3)/0.7</f>
        <v>14</v>
      </c>
      <c r="F21" s="11" t="n">
        <v>13.3333333333333</v>
      </c>
      <c r="G21" s="16" t="n">
        <v>12.2727272727273</v>
      </c>
      <c r="H21" s="13" t="n">
        <f aca="false">(F21+G21)/2</f>
        <v>12.8030303030303</v>
      </c>
      <c r="I21" s="9" t="n">
        <v>20</v>
      </c>
      <c r="J21" s="9" t="n">
        <v>20</v>
      </c>
      <c r="K21" s="9" t="n">
        <v>20</v>
      </c>
      <c r="L21" s="9" t="n">
        <v>0</v>
      </c>
      <c r="M21" s="14" t="s">
        <v>20</v>
      </c>
      <c r="N21" s="9" t="n">
        <v>10.67</v>
      </c>
      <c r="O21" s="9" t="n">
        <v>7.33</v>
      </c>
      <c r="P21" s="9" t="n">
        <v>10.67</v>
      </c>
      <c r="Q21" s="9" t="n">
        <v>8.64</v>
      </c>
      <c r="R21" s="13" t="n">
        <f aca="false">COUNTIF(I21:Q21,"&gt;0")/9*20</f>
        <v>15.5555555555556</v>
      </c>
      <c r="S21" s="11" t="n">
        <f aca="false">_xlfn.CEILING.MATH(MAX(H21*0.2+E21*0.7+R21*0.1,(E21*0.7+H21*0.2)/0.9),0.25)</f>
        <v>14</v>
      </c>
    </row>
    <row r="22" customFormat="false" ht="12.8" hidden="false" customHeight="false" outlineLevel="0" collapsed="false">
      <c r="A22" s="7" t="s">
        <v>37</v>
      </c>
      <c r="B22" s="8" t="n">
        <v>12</v>
      </c>
      <c r="C22" s="9" t="n">
        <v>15</v>
      </c>
      <c r="D22" s="9" t="n">
        <v>9.5</v>
      </c>
      <c r="E22" s="10" t="n">
        <f aca="false">(IF(MAX(D22,B22)=D22,D22,B22)*0.2+IF(MAX(C22,D22)=D22,D22,C22)*0.2+D22*0.3)/0.7</f>
        <v>11.7857142857143</v>
      </c>
      <c r="F22" s="11" t="n">
        <v>8.88888888888889</v>
      </c>
      <c r="G22" s="12" t="n">
        <v>14.09090909</v>
      </c>
      <c r="H22" s="13" t="n">
        <f aca="false">(F22+G22)/2</f>
        <v>11.4898989894444</v>
      </c>
      <c r="I22" s="9" t="n">
        <v>20</v>
      </c>
      <c r="J22" s="9" t="n">
        <v>18</v>
      </c>
      <c r="K22" s="9" t="n">
        <v>20</v>
      </c>
      <c r="L22" s="9" t="n">
        <v>20</v>
      </c>
      <c r="M22" s="9" t="n">
        <v>20</v>
      </c>
      <c r="N22" s="9" t="n">
        <v>17.33</v>
      </c>
      <c r="O22" s="9" t="n">
        <v>15.33</v>
      </c>
      <c r="P22" s="9" t="n">
        <v>18</v>
      </c>
      <c r="Q22" s="9" t="n">
        <v>8.64</v>
      </c>
      <c r="R22" s="13" t="n">
        <f aca="false">COUNTIF(I22:Q22,"&gt;0")/9*20</f>
        <v>20</v>
      </c>
      <c r="S22" s="11" t="n">
        <f aca="false">_xlfn.CEILING.MATH(MAX(H22*0.2+E22*0.7+R22*0.1,(E22*0.7+H22*0.2)/0.9),0.25)</f>
        <v>12.75</v>
      </c>
    </row>
    <row r="23" customFormat="false" ht="12.8" hidden="false" customHeight="false" outlineLevel="0" collapsed="false">
      <c r="A23" s="7" t="s">
        <v>38</v>
      </c>
      <c r="B23" s="8" t="n">
        <v>7</v>
      </c>
      <c r="C23" s="9" t="n">
        <v>3</v>
      </c>
      <c r="D23" s="9" t="n">
        <v>1</v>
      </c>
      <c r="E23" s="10" t="n">
        <f aca="false">(IF(MAX(D23,B23)=D23,D23,B23)*0.2+IF(MAX(C23,D23)=D23,D23,C23)*0.2+D23*0.3)/0.7</f>
        <v>3.28571428571429</v>
      </c>
      <c r="F23" s="11" t="n">
        <v>14.0740740740741</v>
      </c>
      <c r="G23" s="16" t="n">
        <v>3.63636363636364</v>
      </c>
      <c r="H23" s="13" t="n">
        <f aca="false">(F23+G23)/2</f>
        <v>8.85521885521887</v>
      </c>
      <c r="I23" s="14" t="s">
        <v>20</v>
      </c>
      <c r="J23" s="14" t="s">
        <v>20</v>
      </c>
      <c r="K23" s="14" t="s">
        <v>20</v>
      </c>
      <c r="L23" s="14" t="s">
        <v>20</v>
      </c>
      <c r="M23" s="14" t="s">
        <v>20</v>
      </c>
      <c r="N23" s="9" t="n">
        <v>19</v>
      </c>
      <c r="O23" s="9" t="n">
        <v>12</v>
      </c>
      <c r="P23" s="14" t="s">
        <v>20</v>
      </c>
      <c r="Q23" s="14" t="s">
        <v>20</v>
      </c>
      <c r="R23" s="13" t="n">
        <f aca="false">COUNTIF(I23:Q23,"&gt;0")/9*20</f>
        <v>4.44444444444444</v>
      </c>
      <c r="S23" s="11" t="n">
        <f aca="false">_xlfn.CEILING.MATH(MAX(H23*0.2+E23*0.7+R23*0.1,(E23*0.7+H23*0.2)/0.9),0.25)</f>
        <v>4.75</v>
      </c>
    </row>
    <row r="24" customFormat="false" ht="12.8" hidden="false" customHeight="false" outlineLevel="0" collapsed="false">
      <c r="A24" s="7" t="s">
        <v>39</v>
      </c>
      <c r="B24" s="8" t="n">
        <v>6</v>
      </c>
      <c r="C24" s="9" t="n">
        <v>5</v>
      </c>
      <c r="D24" s="15" t="n">
        <v>0</v>
      </c>
      <c r="E24" s="10" t="n">
        <f aca="false">(IF(MAX(D24,B24)=D24,D24,B24)*0.2+IF(MAX(C24,D24)=D24,D24,C24)*0.2+D24*0.3)/0.7</f>
        <v>3.14285714285714</v>
      </c>
      <c r="F24" s="11" t="n">
        <v>12.5925925925926</v>
      </c>
      <c r="G24" s="12" t="n">
        <v>9.090909091</v>
      </c>
      <c r="H24" s="13" t="n">
        <f aca="false">(F24+G24)/2</f>
        <v>10.8417508417963</v>
      </c>
      <c r="I24" s="14" t="s">
        <v>20</v>
      </c>
      <c r="J24" s="14" t="s">
        <v>20</v>
      </c>
      <c r="K24" s="14" t="s">
        <v>20</v>
      </c>
      <c r="L24" s="14" t="s">
        <v>20</v>
      </c>
      <c r="M24" s="14" t="s">
        <v>20</v>
      </c>
      <c r="N24" s="9" t="n">
        <v>13.33</v>
      </c>
      <c r="O24" s="9" t="n">
        <v>8</v>
      </c>
      <c r="P24" s="9" t="n">
        <v>7.33</v>
      </c>
      <c r="Q24" s="14" t="s">
        <v>20</v>
      </c>
      <c r="R24" s="13" t="n">
        <f aca="false">COUNTIF(I24:Q24,"&gt;0")/9*20</f>
        <v>6.66666666666667</v>
      </c>
      <c r="S24" s="11" t="n">
        <f aca="false">_xlfn.CEILING.MATH(MAX(H24*0.2+E24*0.7+R24*0.1,(E24*0.7+H24*0.2)/0.9),0.25)</f>
        <v>5.25</v>
      </c>
    </row>
    <row r="25" customFormat="false" ht="12.8" hidden="false" customHeight="false" outlineLevel="0" collapsed="false">
      <c r="A25" s="7" t="s">
        <v>40</v>
      </c>
      <c r="B25" s="8" t="n">
        <v>16</v>
      </c>
      <c r="C25" s="9" t="n">
        <v>7</v>
      </c>
      <c r="D25" s="9" t="n">
        <v>9.75</v>
      </c>
      <c r="E25" s="10" t="n">
        <f aca="false">(IF(MAX(D25,B25)=D25,D25,B25)*0.2+IF(MAX(C25,D25)=D25,D25,C25)*0.2+D25*0.3)/0.7</f>
        <v>11.5357142857143</v>
      </c>
      <c r="F25" s="11" t="n">
        <v>15.5555555555556</v>
      </c>
      <c r="G25" s="12" t="n">
        <v>10.45454545</v>
      </c>
      <c r="H25" s="13" t="n">
        <f aca="false">(F25+G25)/2</f>
        <v>13.0050505027778</v>
      </c>
      <c r="I25" s="9" t="n">
        <v>20</v>
      </c>
      <c r="J25" s="9" t="n">
        <v>20</v>
      </c>
      <c r="K25" s="9" t="n">
        <v>18.57</v>
      </c>
      <c r="L25" s="9" t="n">
        <v>17.5</v>
      </c>
      <c r="M25" s="9" t="n">
        <v>15.56</v>
      </c>
      <c r="N25" s="9" t="n">
        <v>14.17</v>
      </c>
      <c r="O25" s="9" t="n">
        <v>15.33</v>
      </c>
      <c r="P25" s="9" t="n">
        <v>7.33</v>
      </c>
      <c r="Q25" s="9" t="n">
        <v>6.36</v>
      </c>
      <c r="R25" s="13" t="n">
        <f aca="false">COUNTIF(I25:Q25,"&gt;0")/9*20</f>
        <v>20</v>
      </c>
      <c r="S25" s="11" t="n">
        <f aca="false">_xlfn.CEILING.MATH(MAX(H25*0.2+E25*0.7+R25*0.1,(E25*0.7+H25*0.2)/0.9),0.25)</f>
        <v>12.75</v>
      </c>
    </row>
    <row r="26" customFormat="false" ht="12.8" hidden="false" customHeight="false" outlineLevel="0" collapsed="false">
      <c r="A26" s="7" t="s">
        <v>41</v>
      </c>
      <c r="B26" s="8" t="s">
        <v>22</v>
      </c>
      <c r="C26" s="9" t="s">
        <v>22</v>
      </c>
      <c r="D26" s="9"/>
      <c r="E26" s="10" t="n">
        <f aca="false">(IF(MAX(D26,B26)=D26,D26,B26)*0.2+IF(MAX(C26,D26)=D26,D26,C26)*0.2+D26*0.3)/0.7</f>
        <v>0</v>
      </c>
      <c r="F26" s="20" t="n">
        <v>0</v>
      </c>
      <c r="G26" s="11"/>
      <c r="H26" s="13" t="n">
        <f aca="false">(F26+G26)/2</f>
        <v>0</v>
      </c>
      <c r="I26" s="14" t="s">
        <v>20</v>
      </c>
      <c r="J26" s="14" t="s">
        <v>20</v>
      </c>
      <c r="K26" s="14" t="s">
        <v>20</v>
      </c>
      <c r="L26" s="14" t="s">
        <v>20</v>
      </c>
      <c r="M26" s="14" t="s">
        <v>20</v>
      </c>
      <c r="N26" s="14" t="s">
        <v>20</v>
      </c>
      <c r="O26" s="14" t="s">
        <v>20</v>
      </c>
      <c r="P26" s="14" t="s">
        <v>20</v>
      </c>
      <c r="Q26" s="14" t="s">
        <v>20</v>
      </c>
      <c r="R26" s="13" t="n">
        <f aca="false">COUNTIF(I26:Q26,"&gt;0")/9*20</f>
        <v>0</v>
      </c>
      <c r="S26" s="21" t="s">
        <v>42</v>
      </c>
    </row>
    <row r="27" customFormat="false" ht="12.8" hidden="false" customHeight="false" outlineLevel="0" collapsed="false">
      <c r="A27" s="7" t="s">
        <v>43</v>
      </c>
      <c r="B27" s="8" t="n">
        <v>17.5</v>
      </c>
      <c r="C27" s="9" t="n">
        <v>19</v>
      </c>
      <c r="D27" s="9" t="n">
        <v>12.5</v>
      </c>
      <c r="E27" s="10" t="n">
        <f aca="false">(IF(MAX(D27,B27)=D27,D27,B27)*0.2+IF(MAX(C27,D27)=D27,D27,C27)*0.2+D27*0.3)/0.7</f>
        <v>15.7857142857143</v>
      </c>
      <c r="F27" s="11" t="n">
        <v>13.3333333333333</v>
      </c>
      <c r="G27" s="12" t="n">
        <v>10</v>
      </c>
      <c r="H27" s="13" t="n">
        <f aca="false">(F27+G27)/2</f>
        <v>11.6666666666667</v>
      </c>
      <c r="I27" s="9" t="n">
        <v>20</v>
      </c>
      <c r="J27" s="9" t="n">
        <v>20</v>
      </c>
      <c r="K27" s="9" t="n">
        <v>14.29</v>
      </c>
      <c r="L27" s="9" t="n">
        <v>15</v>
      </c>
      <c r="M27" s="9" t="n">
        <v>17.78</v>
      </c>
      <c r="N27" s="9" t="n">
        <v>12.83</v>
      </c>
      <c r="O27" s="9" t="n">
        <v>10.67</v>
      </c>
      <c r="P27" s="9" t="n">
        <v>7.33</v>
      </c>
      <c r="Q27" s="9" t="n">
        <v>7.27</v>
      </c>
      <c r="R27" s="13" t="n">
        <f aca="false">COUNTIF(I27:Q27,"&gt;0")/9*20</f>
        <v>20</v>
      </c>
      <c r="S27" s="11" t="n">
        <f aca="false">_xlfn.CEILING.MATH(MAX(H27*0.2+E27*0.7+R27*0.1,(E27*0.7+H27*0.2)/0.9),0.25)</f>
        <v>15.5</v>
      </c>
    </row>
    <row r="28" customFormat="false" ht="12.8" hidden="false" customHeight="false" outlineLevel="0" collapsed="false">
      <c r="A28" s="7" t="s">
        <v>44</v>
      </c>
      <c r="B28" s="8" t="n">
        <v>15</v>
      </c>
      <c r="C28" s="9" t="n">
        <v>10</v>
      </c>
      <c r="D28" s="9" t="n">
        <v>10</v>
      </c>
      <c r="E28" s="10" t="n">
        <f aca="false">(IF(MAX(D28,B28)=D28,D28,B28)*0.2+IF(MAX(C28,D28)=D28,D28,C28)*0.2+D28*0.3)/0.7</f>
        <v>11.4285714285714</v>
      </c>
      <c r="F28" s="11" t="n">
        <v>11.8518518518519</v>
      </c>
      <c r="G28" s="12" t="n">
        <v>10.45454545</v>
      </c>
      <c r="H28" s="13" t="n">
        <f aca="false">(F28+G28)/2</f>
        <v>11.1531986509259</v>
      </c>
      <c r="I28" s="9" t="n">
        <v>20</v>
      </c>
      <c r="J28" s="9" t="n">
        <v>20</v>
      </c>
      <c r="K28" s="9" t="n">
        <v>20</v>
      </c>
      <c r="L28" s="9" t="n">
        <v>0</v>
      </c>
      <c r="M28" s="14" t="s">
        <v>20</v>
      </c>
      <c r="N28" s="9" t="n">
        <v>17</v>
      </c>
      <c r="O28" s="9" t="n">
        <v>11.33</v>
      </c>
      <c r="P28" s="9" t="n">
        <v>12</v>
      </c>
      <c r="Q28" s="9" t="n">
        <v>17.73</v>
      </c>
      <c r="R28" s="13" t="n">
        <f aca="false">COUNTIF(I28:Q28,"&gt;0")/9*20</f>
        <v>15.5555555555556</v>
      </c>
      <c r="S28" s="11" t="n">
        <f aca="false">_xlfn.CEILING.MATH(MAX(H28*0.2+E28*0.7+R28*0.1,(E28*0.7+H28*0.2)/0.9),0.25)</f>
        <v>12</v>
      </c>
    </row>
    <row r="29" customFormat="false" ht="12.8" hidden="false" customHeight="false" outlineLevel="0" collapsed="false">
      <c r="A29" s="7" t="s">
        <v>45</v>
      </c>
      <c r="B29" s="8" t="n">
        <v>13</v>
      </c>
      <c r="C29" s="9" t="n">
        <v>17</v>
      </c>
      <c r="D29" s="9" t="n">
        <v>11</v>
      </c>
      <c r="E29" s="10" t="n">
        <f aca="false">(IF(MAX(D29,B29)=D29,D29,B29)*0.2+IF(MAX(C29,D29)=D29,D29,C29)*0.2+D29*0.3)/0.7</f>
        <v>13.2857142857143</v>
      </c>
      <c r="F29" s="11" t="n">
        <v>11.8518518518519</v>
      </c>
      <c r="G29" s="12" t="n">
        <v>15.90909091</v>
      </c>
      <c r="H29" s="13" t="n">
        <f aca="false">(F29+G29)/2</f>
        <v>13.880471380926</v>
      </c>
      <c r="I29" s="9" t="n">
        <v>20</v>
      </c>
      <c r="J29" s="9" t="n">
        <v>20</v>
      </c>
      <c r="K29" s="9" t="n">
        <v>12.76</v>
      </c>
      <c r="L29" s="9" t="n">
        <v>6.25</v>
      </c>
      <c r="M29" s="9" t="n">
        <v>13.33</v>
      </c>
      <c r="N29" s="9" t="n">
        <v>16</v>
      </c>
      <c r="O29" s="9" t="n">
        <v>11.33</v>
      </c>
      <c r="P29" s="9" t="n">
        <v>9.33</v>
      </c>
      <c r="Q29" s="9" t="n">
        <v>19.55</v>
      </c>
      <c r="R29" s="13" t="n">
        <f aca="false">COUNTIF(I29:Q29,"&gt;0")/9*20</f>
        <v>20</v>
      </c>
      <c r="S29" s="11" t="n">
        <f aca="false">_xlfn.CEILING.MATH(MAX(H29*0.2+E29*0.7+R29*0.1,(E29*0.7+H29*0.2)/0.9),0.25)</f>
        <v>14.25</v>
      </c>
    </row>
    <row r="30" customFormat="false" ht="12.8" hidden="false" customHeight="false" outlineLevel="0" collapsed="false">
      <c r="A30" s="7" t="s">
        <v>46</v>
      </c>
      <c r="B30" s="8" t="n">
        <v>15</v>
      </c>
      <c r="C30" s="9" t="n">
        <v>12</v>
      </c>
      <c r="D30" s="9" t="n">
        <v>9.5</v>
      </c>
      <c r="E30" s="10" t="n">
        <f aca="false">(IF(MAX(D30,B30)=D30,D30,B30)*0.2+IF(MAX(C30,D30)=D30,D30,C30)*0.2+D30*0.3)/0.7</f>
        <v>11.7857142857143</v>
      </c>
      <c r="F30" s="11" t="n">
        <v>12.5925925925926</v>
      </c>
      <c r="G30" s="12" t="n">
        <v>8.636363636</v>
      </c>
      <c r="H30" s="13" t="n">
        <f aca="false">(F30+G30)/2</f>
        <v>10.6144781142963</v>
      </c>
      <c r="I30" s="9" t="n">
        <v>13.75</v>
      </c>
      <c r="J30" s="9" t="n">
        <v>19.33</v>
      </c>
      <c r="K30" s="9" t="n">
        <v>9.33</v>
      </c>
      <c r="L30" s="9" t="n">
        <v>6.88</v>
      </c>
      <c r="M30" s="14" t="s">
        <v>20</v>
      </c>
      <c r="N30" s="9" t="n">
        <v>15</v>
      </c>
      <c r="O30" s="9" t="n">
        <v>8</v>
      </c>
      <c r="P30" s="9" t="n">
        <v>12</v>
      </c>
      <c r="Q30" s="9" t="n">
        <v>14.55</v>
      </c>
      <c r="R30" s="13" t="n">
        <f aca="false">COUNTIF(I30:Q30,"&gt;0")/9*20</f>
        <v>17.7777777777778</v>
      </c>
      <c r="S30" s="11" t="n">
        <f aca="false">_xlfn.CEILING.MATH(MAX(H30*0.2+E30*0.7+R30*0.1,(E30*0.7+H30*0.2)/0.9),0.25)</f>
        <v>12.25</v>
      </c>
    </row>
    <row r="31" customFormat="false" ht="12.8" hidden="false" customHeight="false" outlineLevel="0" collapsed="false">
      <c r="A31" s="7" t="s">
        <v>47</v>
      </c>
      <c r="B31" s="8" t="n">
        <v>10.5</v>
      </c>
      <c r="C31" s="9" t="n">
        <v>13</v>
      </c>
      <c r="D31" s="9" t="n">
        <v>10.5</v>
      </c>
      <c r="E31" s="10" t="n">
        <f aca="false">(IF(MAX(D31,B31)=D31,D31,B31)*0.2+IF(MAX(C31,D31)=D31,D31,C31)*0.2+D31*0.3)/0.7</f>
        <v>11.2142857142857</v>
      </c>
      <c r="F31" s="11" t="n">
        <v>12.5925925925926</v>
      </c>
      <c r="G31" s="16" t="n">
        <v>13.1818181818182</v>
      </c>
      <c r="H31" s="13" t="n">
        <f aca="false">(F31+G31)/2</f>
        <v>12.8872053872054</v>
      </c>
      <c r="I31" s="9" t="n">
        <v>20</v>
      </c>
      <c r="J31" s="9" t="n">
        <v>20</v>
      </c>
      <c r="K31" s="9" t="n">
        <v>20</v>
      </c>
      <c r="L31" s="9" t="n">
        <v>16.25</v>
      </c>
      <c r="M31" s="9" t="n">
        <v>13.33</v>
      </c>
      <c r="N31" s="9" t="n">
        <v>15.33</v>
      </c>
      <c r="O31" s="9" t="n">
        <v>12.67</v>
      </c>
      <c r="P31" s="9" t="n">
        <v>18</v>
      </c>
      <c r="Q31" s="9" t="n">
        <v>14.55</v>
      </c>
      <c r="R31" s="13" t="n">
        <f aca="false">COUNTIF(I31:Q31,"&gt;0")/9*20</f>
        <v>20</v>
      </c>
      <c r="S31" s="11" t="n">
        <f aca="false">_xlfn.CEILING.MATH(MAX(H31*0.2+E31*0.7+R31*0.1,(E31*0.7+H31*0.2)/0.9),0.25)</f>
        <v>12.5</v>
      </c>
    </row>
    <row r="32" customFormat="false" ht="12.8" hidden="false" customHeight="false" outlineLevel="0" collapsed="false">
      <c r="A32" s="7" t="s">
        <v>48</v>
      </c>
      <c r="B32" s="8" t="n">
        <v>9</v>
      </c>
      <c r="C32" s="9" t="n">
        <v>5.5</v>
      </c>
      <c r="D32" s="9" t="n">
        <v>11.5</v>
      </c>
      <c r="E32" s="10" t="n">
        <f aca="false">(IF(MAX(D32,B32)=D32,D32,B32)*0.2+IF(MAX(C32,D32)=D32,D32,C32)*0.2+D32*0.3)/0.7</f>
        <v>11.5</v>
      </c>
      <c r="F32" s="11" t="n">
        <v>14.0740740740741</v>
      </c>
      <c r="G32" s="12" t="n">
        <v>8.636363636</v>
      </c>
      <c r="H32" s="13" t="n">
        <f aca="false">(F32+G32)/2</f>
        <v>11.3552188550371</v>
      </c>
      <c r="I32" s="9" t="n">
        <v>13.75</v>
      </c>
      <c r="J32" s="9" t="n">
        <v>18.67</v>
      </c>
      <c r="K32" s="9" t="n">
        <v>14.67</v>
      </c>
      <c r="L32" s="9" t="n">
        <v>17.5</v>
      </c>
      <c r="M32" s="9" t="n">
        <v>11.11</v>
      </c>
      <c r="N32" s="9" t="n">
        <v>16</v>
      </c>
      <c r="O32" s="9" t="n">
        <v>10.67</v>
      </c>
      <c r="P32" s="9" t="n">
        <v>10.67</v>
      </c>
      <c r="Q32" s="9" t="n">
        <v>17.73</v>
      </c>
      <c r="R32" s="13" t="n">
        <f aca="false">COUNTIF(I32:Q32,"&gt;0")/9*20</f>
        <v>20</v>
      </c>
      <c r="S32" s="11" t="n">
        <f aca="false">_xlfn.CEILING.MATH(MAX(H32*0.2+E32*0.7+R32*0.1,(E32*0.7+H32*0.2)/0.9),0.25)</f>
        <v>12.5</v>
      </c>
    </row>
    <row r="33" customFormat="false" ht="12.8" hidden="false" customHeight="false" outlineLevel="0" collapsed="false">
      <c r="A33" s="7" t="s">
        <v>49</v>
      </c>
      <c r="B33" s="8" t="n">
        <v>16</v>
      </c>
      <c r="C33" s="9" t="n">
        <v>14</v>
      </c>
      <c r="D33" s="9" t="n">
        <v>19</v>
      </c>
      <c r="E33" s="10" t="n">
        <f aca="false">(IF(MAX(D33,B33)=D33,D33,B33)*0.2+IF(MAX(C33,D33)=D33,D33,C33)*0.2+D33*0.3)/0.7</f>
        <v>19</v>
      </c>
      <c r="F33" s="11" t="n">
        <v>12.5925925925926</v>
      </c>
      <c r="G33" s="16" t="n">
        <v>11.3636363636364</v>
      </c>
      <c r="H33" s="13" t="n">
        <f aca="false">(F33+G33)/2</f>
        <v>11.9781144781145</v>
      </c>
      <c r="I33" s="9" t="n">
        <v>20</v>
      </c>
      <c r="J33" s="9" t="n">
        <v>20</v>
      </c>
      <c r="K33" s="9" t="n">
        <v>7.62</v>
      </c>
      <c r="L33" s="9" t="n">
        <v>20</v>
      </c>
      <c r="M33" s="9" t="n">
        <v>20</v>
      </c>
      <c r="N33" s="9" t="n">
        <v>18</v>
      </c>
      <c r="O33" s="9" t="n">
        <v>14</v>
      </c>
      <c r="P33" s="9" t="n">
        <v>12.67</v>
      </c>
      <c r="Q33" s="9" t="n">
        <v>17.73</v>
      </c>
      <c r="R33" s="13" t="n">
        <f aca="false">COUNTIF(I33:Q33,"&gt;0")/9*20</f>
        <v>20</v>
      </c>
      <c r="S33" s="11" t="n">
        <f aca="false">_xlfn.CEILING.MATH(MAX(H33*0.2+E33*0.7+R33*0.1,(E33*0.7+H33*0.2)/0.9),0.25)</f>
        <v>17.75</v>
      </c>
    </row>
    <row r="34" customFormat="false" ht="12.8" hidden="false" customHeight="false" outlineLevel="0" collapsed="false">
      <c r="A34" s="7" t="s">
        <v>50</v>
      </c>
      <c r="B34" s="8" t="n">
        <v>10.5</v>
      </c>
      <c r="C34" s="9" t="n">
        <v>7</v>
      </c>
      <c r="D34" s="9" t="n">
        <v>9.5</v>
      </c>
      <c r="E34" s="10" t="n">
        <f aca="false">(IF(MAX(D34,B34)=D34,D34,B34)*0.2+IF(MAX(C34,D34)=D34,D34,C34)*0.2+D34*0.3)/0.7</f>
        <v>9.78571428571429</v>
      </c>
      <c r="F34" s="11" t="n">
        <v>14.8148148148148</v>
      </c>
      <c r="G34" s="16" t="n">
        <v>12.2727272727273</v>
      </c>
      <c r="H34" s="13" t="n">
        <f aca="false">(F34+G34)/2</f>
        <v>13.5437710437711</v>
      </c>
      <c r="I34" s="9" t="n">
        <v>20</v>
      </c>
      <c r="J34" s="9" t="n">
        <v>20</v>
      </c>
      <c r="K34" s="9" t="n">
        <v>18.57</v>
      </c>
      <c r="L34" s="9" t="n">
        <v>9.38</v>
      </c>
      <c r="M34" s="9" t="n">
        <v>17.78</v>
      </c>
      <c r="N34" s="9" t="n">
        <v>15.5</v>
      </c>
      <c r="O34" s="9" t="n">
        <v>11.33</v>
      </c>
      <c r="P34" s="9" t="n">
        <v>14.67</v>
      </c>
      <c r="Q34" s="9" t="n">
        <v>13.18</v>
      </c>
      <c r="R34" s="13" t="n">
        <f aca="false">COUNTIF(I34:Q34,"&gt;0")/9*20</f>
        <v>20</v>
      </c>
      <c r="S34" s="11" t="n">
        <f aca="false">_xlfn.CEILING.MATH(MAX(H34*0.2+E34*0.7+R34*0.1,(E34*0.7+H34*0.2)/0.9),0.25)</f>
        <v>11.75</v>
      </c>
    </row>
    <row r="35" customFormat="false" ht="12.8" hidden="false" customHeight="false" outlineLevel="0" collapsed="false">
      <c r="A35" s="7" t="s">
        <v>51</v>
      </c>
      <c r="B35" s="8" t="n">
        <v>18</v>
      </c>
      <c r="C35" s="9" t="n">
        <v>9.5</v>
      </c>
      <c r="D35" s="9" t="n">
        <v>19</v>
      </c>
      <c r="E35" s="10" t="n">
        <f aca="false">(IF(MAX(D35,B35)=D35,D35,B35)*0.2+IF(MAX(C35,D35)=D35,D35,C35)*0.2+D35*0.3)/0.7</f>
        <v>19</v>
      </c>
      <c r="F35" s="11" t="n">
        <v>15.5555555555556</v>
      </c>
      <c r="G35" s="16" t="n">
        <v>15</v>
      </c>
      <c r="H35" s="13" t="n">
        <f aca="false">(F35+G35)/2</f>
        <v>15.2777777777778</v>
      </c>
      <c r="I35" s="9" t="n">
        <v>20</v>
      </c>
      <c r="J35" s="9" t="n">
        <v>17.33</v>
      </c>
      <c r="K35" s="9" t="n">
        <v>12.38</v>
      </c>
      <c r="L35" s="9" t="n">
        <v>1.88</v>
      </c>
      <c r="M35" s="9" t="n">
        <v>11.11</v>
      </c>
      <c r="N35" s="9" t="n">
        <v>19.33</v>
      </c>
      <c r="O35" s="9" t="n">
        <v>12.67</v>
      </c>
      <c r="P35" s="9" t="n">
        <v>20</v>
      </c>
      <c r="Q35" s="9" t="n">
        <v>20</v>
      </c>
      <c r="R35" s="13" t="n">
        <f aca="false">COUNTIF(I35:Q35,"&gt;0")/9*20</f>
        <v>20</v>
      </c>
      <c r="S35" s="11" t="n">
        <f aca="false">_xlfn.CEILING.MATH(MAX(H35*0.2+E35*0.7+R35*0.1,(E35*0.7+H35*0.2)/0.9),0.25)</f>
        <v>18.5</v>
      </c>
    </row>
    <row r="36" customFormat="false" ht="12.8" hidden="false" customHeight="false" outlineLevel="0" collapsed="false">
      <c r="A36" s="7" t="s">
        <v>52</v>
      </c>
      <c r="B36" s="8" t="n">
        <v>2</v>
      </c>
      <c r="C36" s="9" t="n">
        <v>7.5</v>
      </c>
      <c r="D36" s="9" t="n">
        <v>6.5</v>
      </c>
      <c r="E36" s="10" t="n">
        <f aca="false">(IF(MAX(D36,B36)=D36,D36,B36)*0.2+IF(MAX(C36,D36)=D36,D36,C36)*0.2+D36*0.3)/0.7</f>
        <v>6.78571428571429</v>
      </c>
      <c r="F36" s="11" t="n">
        <v>12.5925925925926</v>
      </c>
      <c r="G36" s="16" t="n">
        <v>8.63636363636364</v>
      </c>
      <c r="H36" s="13" t="n">
        <f aca="false">(F36+G36)/2</f>
        <v>10.6144781144781</v>
      </c>
      <c r="I36" s="9" t="n">
        <v>15</v>
      </c>
      <c r="J36" s="9" t="n">
        <v>16.33</v>
      </c>
      <c r="K36" s="14" t="s">
        <v>20</v>
      </c>
      <c r="L36" s="9" t="n">
        <v>0</v>
      </c>
      <c r="M36" s="9" t="n">
        <v>7.78</v>
      </c>
      <c r="N36" s="9" t="n">
        <v>15</v>
      </c>
      <c r="O36" s="9" t="n">
        <v>11.33</v>
      </c>
      <c r="P36" s="9" t="n">
        <v>14</v>
      </c>
      <c r="Q36" s="9" t="n">
        <v>16.36</v>
      </c>
      <c r="R36" s="13" t="n">
        <f aca="false">COUNTIF(I36:Q36,"&gt;0")/9*20</f>
        <v>15.5555555555556</v>
      </c>
      <c r="S36" s="11" t="n">
        <f aca="false">_xlfn.CEILING.MATH(MAX(H36*0.2+E36*0.7+R36*0.1,(E36*0.7+H36*0.2)/0.9),0.25)</f>
        <v>8.5</v>
      </c>
    </row>
    <row r="37" customFormat="false" ht="12.8" hidden="false" customHeight="false" outlineLevel="0" collapsed="false">
      <c r="A37" s="7" t="s">
        <v>53</v>
      </c>
      <c r="B37" s="8" t="n">
        <v>17.5</v>
      </c>
      <c r="C37" s="9" t="n">
        <v>17</v>
      </c>
      <c r="D37" s="9" t="n">
        <v>18.5</v>
      </c>
      <c r="E37" s="10" t="n">
        <f aca="false">(IF(MAX(D37,B37)=D37,D37,B37)*0.2+IF(MAX(C37,D37)=D37,D37,C37)*0.2+D37*0.3)/0.7</f>
        <v>18.5</v>
      </c>
      <c r="F37" s="11" t="n">
        <v>14.8148148148148</v>
      </c>
      <c r="G37" s="12" t="n">
        <v>8.181818182</v>
      </c>
      <c r="H37" s="13" t="n">
        <f aca="false">(F37+G37)/2</f>
        <v>11.4983164984074</v>
      </c>
      <c r="I37" s="9" t="n">
        <v>20</v>
      </c>
      <c r="J37" s="9" t="n">
        <v>20</v>
      </c>
      <c r="K37" s="9" t="n">
        <v>20</v>
      </c>
      <c r="L37" s="9" t="n">
        <v>0</v>
      </c>
      <c r="M37" s="14" t="s">
        <v>20</v>
      </c>
      <c r="N37" s="9" t="n">
        <v>16</v>
      </c>
      <c r="O37" s="9" t="n">
        <v>14</v>
      </c>
      <c r="P37" s="9" t="n">
        <v>10.67</v>
      </c>
      <c r="Q37" s="9" t="n">
        <v>7.27</v>
      </c>
      <c r="R37" s="13" t="n">
        <f aca="false">COUNTIF(I37:Q37,"&gt;0")/9*20</f>
        <v>15.5555555555556</v>
      </c>
      <c r="S37" s="11" t="n">
        <f aca="false">_xlfn.CEILING.MATH(MAX(H37*0.2+E37*0.7+R37*0.1,(E37*0.7+H37*0.2)/0.9),0.25)</f>
        <v>17</v>
      </c>
    </row>
    <row r="38" customFormat="false" ht="12.8" hidden="false" customHeight="false" outlineLevel="0" collapsed="false">
      <c r="A38" s="7" t="s">
        <v>54</v>
      </c>
      <c r="B38" s="8" t="n">
        <v>15.5</v>
      </c>
      <c r="C38" s="9" t="n">
        <v>15.5</v>
      </c>
      <c r="D38" s="9" t="n">
        <v>14.5</v>
      </c>
      <c r="E38" s="10" t="n">
        <f aca="false">(IF(MAX(D38,B38)=D38,D38,B38)*0.2+IF(MAX(C38,D38)=D38,D38,C38)*0.2+D38*0.3)/0.7</f>
        <v>15.0714285714286</v>
      </c>
      <c r="F38" s="11" t="n">
        <v>14.0740740740741</v>
      </c>
      <c r="G38" s="16" t="n">
        <v>15</v>
      </c>
      <c r="H38" s="13" t="n">
        <f aca="false">(F38+G38)/2</f>
        <v>14.537037037037</v>
      </c>
      <c r="I38" s="9" t="n">
        <v>20</v>
      </c>
      <c r="J38" s="9" t="n">
        <v>15</v>
      </c>
      <c r="K38" s="9" t="n">
        <v>10.29</v>
      </c>
      <c r="L38" s="9" t="n">
        <v>10.21</v>
      </c>
      <c r="M38" s="9" t="n">
        <v>11.11</v>
      </c>
      <c r="N38" s="9" t="n">
        <v>19</v>
      </c>
      <c r="O38" s="9" t="n">
        <v>12</v>
      </c>
      <c r="P38" s="9" t="n">
        <v>10.67</v>
      </c>
      <c r="Q38" s="9" t="n">
        <v>4.09</v>
      </c>
      <c r="R38" s="13" t="n">
        <f aca="false">COUNTIF(I38:Q38,"&gt;0")/9*20</f>
        <v>20</v>
      </c>
      <c r="S38" s="11" t="n">
        <f aca="false">_xlfn.CEILING.MATH(MAX(H38*0.2+E38*0.7+R38*0.1,(E38*0.7+H38*0.2)/0.9),0.25)</f>
        <v>15.5</v>
      </c>
    </row>
    <row r="39" customFormat="false" ht="12.8" hidden="false" customHeight="false" outlineLevel="0" collapsed="false">
      <c r="A39" s="7" t="s">
        <v>55</v>
      </c>
      <c r="B39" s="8" t="n">
        <v>17.5</v>
      </c>
      <c r="C39" s="9" t="n">
        <v>14</v>
      </c>
      <c r="D39" s="9" t="n">
        <v>20</v>
      </c>
      <c r="E39" s="10" t="n">
        <f aca="false">(IF(MAX(D39,B39)=D39,D39,B39)*0.2+IF(MAX(C39,D39)=D39,D39,C39)*0.2+D39*0.3)/0.7</f>
        <v>20</v>
      </c>
      <c r="F39" s="11" t="n">
        <v>19.2592592592593</v>
      </c>
      <c r="G39" s="16" t="n">
        <v>13.6363636363636</v>
      </c>
      <c r="H39" s="13" t="n">
        <f aca="false">(F39+G39)/2</f>
        <v>16.4478114478114</v>
      </c>
      <c r="I39" s="9" t="n">
        <v>20</v>
      </c>
      <c r="J39" s="9" t="n">
        <v>19</v>
      </c>
      <c r="K39" s="9" t="n">
        <v>20</v>
      </c>
      <c r="L39" s="9" t="n">
        <v>2.5</v>
      </c>
      <c r="M39" s="9" t="n">
        <v>16.67</v>
      </c>
      <c r="N39" s="9" t="n">
        <v>17</v>
      </c>
      <c r="O39" s="9" t="n">
        <v>11.33</v>
      </c>
      <c r="P39" s="9" t="n">
        <v>5.33</v>
      </c>
      <c r="Q39" s="9" t="n">
        <v>19.55</v>
      </c>
      <c r="R39" s="13" t="n">
        <f aca="false">COUNTIF(I39:Q39,"&gt;0")/9*20</f>
        <v>20</v>
      </c>
      <c r="S39" s="11" t="n">
        <f aca="false">_xlfn.CEILING.MATH(MAX(H39*0.2+E39*0.7+R39*0.1,(E39*0.7+H39*0.2)/0.9),0.25)</f>
        <v>19.5</v>
      </c>
    </row>
    <row r="40" customFormat="false" ht="12.8" hidden="false" customHeight="false" outlineLevel="0" collapsed="false">
      <c r="A40" s="7" t="s">
        <v>56</v>
      </c>
      <c r="B40" s="8" t="n">
        <v>16</v>
      </c>
      <c r="C40" s="9" t="n">
        <v>10.5</v>
      </c>
      <c r="D40" s="9" t="n">
        <v>11.5</v>
      </c>
      <c r="E40" s="10" t="n">
        <f aca="false">(IF(MAX(D40,B40)=D40,D40,B40)*0.2+IF(MAX(C40,D40)=D40,D40,C40)*0.2+D40*0.3)/0.7</f>
        <v>12.7857142857143</v>
      </c>
      <c r="F40" s="11" t="n">
        <v>14.0740740740741</v>
      </c>
      <c r="G40" s="12" t="n">
        <v>10</v>
      </c>
      <c r="H40" s="13" t="n">
        <f aca="false">(F40+G40)/2</f>
        <v>12.037037037037</v>
      </c>
      <c r="I40" s="9" t="n">
        <v>20</v>
      </c>
      <c r="J40" s="9" t="n">
        <v>20</v>
      </c>
      <c r="K40" s="9" t="n">
        <v>20</v>
      </c>
      <c r="L40" s="9" t="n">
        <v>3.75</v>
      </c>
      <c r="M40" s="9" t="n">
        <v>13.33</v>
      </c>
      <c r="N40" s="9" t="n">
        <v>14.33</v>
      </c>
      <c r="O40" s="9" t="n">
        <v>14</v>
      </c>
      <c r="P40" s="9" t="n">
        <v>10.67</v>
      </c>
      <c r="Q40" s="9" t="n">
        <v>10.45</v>
      </c>
      <c r="R40" s="13" t="n">
        <f aca="false">COUNTIF(I40:Q40,"&gt;0")/9*20</f>
        <v>20</v>
      </c>
      <c r="S40" s="11" t="n">
        <f aca="false">_xlfn.CEILING.MATH(MAX(H40*0.2+E40*0.7+R40*0.1,(E40*0.7+H40*0.2)/0.9),0.25)</f>
        <v>13.5</v>
      </c>
    </row>
    <row r="41" customFormat="false" ht="12.8" hidden="false" customHeight="false" outlineLevel="0" collapsed="false">
      <c r="A41" s="7" t="s">
        <v>57</v>
      </c>
      <c r="B41" s="8" t="n">
        <v>17.5</v>
      </c>
      <c r="C41" s="9" t="n">
        <v>15.5</v>
      </c>
      <c r="D41" s="9" t="n">
        <v>12</v>
      </c>
      <c r="E41" s="10" t="n">
        <f aca="false">(IF(MAX(D41,B41)=D41,D41,B41)*0.2+IF(MAX(C41,D41)=D41,D41,C41)*0.2+D41*0.3)/0.7</f>
        <v>14.5714285714286</v>
      </c>
      <c r="F41" s="11" t="n">
        <v>14.0740740740741</v>
      </c>
      <c r="G41" s="16" t="n">
        <v>10</v>
      </c>
      <c r="H41" s="13" t="n">
        <f aca="false">(F41+G41)/2</f>
        <v>12.037037037037</v>
      </c>
      <c r="I41" s="9" t="n">
        <v>20</v>
      </c>
      <c r="J41" s="9" t="n">
        <v>20</v>
      </c>
      <c r="K41" s="9" t="n">
        <v>20</v>
      </c>
      <c r="L41" s="9" t="n">
        <v>3.75</v>
      </c>
      <c r="M41" s="9" t="n">
        <v>3.33</v>
      </c>
      <c r="N41" s="9" t="n">
        <v>11.33</v>
      </c>
      <c r="O41" s="9" t="n">
        <v>12</v>
      </c>
      <c r="P41" s="9" t="n">
        <v>14.67</v>
      </c>
      <c r="Q41" s="9" t="n">
        <v>12.73</v>
      </c>
      <c r="R41" s="13" t="n">
        <f aca="false">COUNTIF(I41:Q41,"&gt;0")/9*20</f>
        <v>20</v>
      </c>
      <c r="S41" s="11" t="n">
        <f aca="false">_xlfn.CEILING.MATH(MAX(H41*0.2+E41*0.7+R41*0.1,(E41*0.7+H41*0.2)/0.9),0.25)</f>
        <v>14.75</v>
      </c>
    </row>
    <row r="42" customFormat="false" ht="12.8" hidden="false" customHeight="false" outlineLevel="0" collapsed="false">
      <c r="A42" s="7" t="s">
        <v>58</v>
      </c>
      <c r="B42" s="8" t="n">
        <v>14.5</v>
      </c>
      <c r="C42" s="9" t="n">
        <v>18.5</v>
      </c>
      <c r="D42" s="9" t="n">
        <v>18.5</v>
      </c>
      <c r="E42" s="10" t="n">
        <f aca="false">(IF(MAX(D42,B42)=D42,D42,B42)*0.2+IF(MAX(C42,D42)=D42,D42,C42)*0.2+D42*0.3)/0.7</f>
        <v>18.5</v>
      </c>
      <c r="F42" s="11" t="n">
        <v>17.037037037037</v>
      </c>
      <c r="G42" s="16" t="n">
        <v>16.3636363636364</v>
      </c>
      <c r="H42" s="13" t="n">
        <f aca="false">(F42+G42)/2</f>
        <v>16.7003367003367</v>
      </c>
      <c r="I42" s="9" t="n">
        <v>13.75</v>
      </c>
      <c r="J42" s="9" t="n">
        <v>19.33</v>
      </c>
      <c r="K42" s="9" t="n">
        <v>13.14</v>
      </c>
      <c r="L42" s="9" t="n">
        <v>18.75</v>
      </c>
      <c r="M42" s="9" t="n">
        <v>20</v>
      </c>
      <c r="N42" s="9" t="n">
        <v>16</v>
      </c>
      <c r="O42" s="9" t="n">
        <v>10.67</v>
      </c>
      <c r="P42" s="9" t="n">
        <v>10.67</v>
      </c>
      <c r="Q42" s="9" t="n">
        <v>16.82</v>
      </c>
      <c r="R42" s="13" t="n">
        <f aca="false">COUNTIF(I42:Q42,"&gt;0")/9*20</f>
        <v>20</v>
      </c>
      <c r="S42" s="11" t="n">
        <f aca="false">_xlfn.CEILING.MATH(MAX(H42*0.2+E42*0.7+R42*0.1,(E42*0.7+H42*0.2)/0.9),0.25)</f>
        <v>18.5</v>
      </c>
    </row>
    <row r="43" customFormat="false" ht="12.8" hidden="false" customHeight="false" outlineLevel="0" collapsed="false">
      <c r="A43" s="7" t="s">
        <v>59</v>
      </c>
      <c r="B43" s="8" t="n">
        <v>14.5</v>
      </c>
      <c r="C43" s="9" t="n">
        <v>9</v>
      </c>
      <c r="D43" s="9" t="n">
        <v>4</v>
      </c>
      <c r="E43" s="10" t="n">
        <f aca="false">(IF(MAX(D43,B43)=D43,D43,B43)*0.2+IF(MAX(C43,D43)=D43,D43,C43)*0.2+D43*0.3)/0.7</f>
        <v>8.42857142857143</v>
      </c>
      <c r="F43" s="11" t="n">
        <v>14.0740740740741</v>
      </c>
      <c r="G43" s="16" t="n">
        <v>12.2727272727273</v>
      </c>
      <c r="H43" s="13" t="n">
        <f aca="false">(F43+G43)/2</f>
        <v>13.1734006734007</v>
      </c>
      <c r="I43" s="9" t="n">
        <v>0</v>
      </c>
      <c r="J43" s="9" t="n">
        <v>11</v>
      </c>
      <c r="K43" s="9" t="n">
        <v>5.9</v>
      </c>
      <c r="L43" s="9" t="n">
        <v>2.5</v>
      </c>
      <c r="M43" s="9" t="n">
        <v>7.78</v>
      </c>
      <c r="N43" s="9" t="n">
        <v>17.83</v>
      </c>
      <c r="O43" s="9" t="n">
        <v>5.33</v>
      </c>
      <c r="P43" s="9" t="n">
        <v>14</v>
      </c>
      <c r="Q43" s="9" t="n">
        <v>12.27</v>
      </c>
      <c r="R43" s="13" t="n">
        <f aca="false">COUNTIF(I43:Q43,"&gt;0")/9*20</f>
        <v>17.7777777777778</v>
      </c>
      <c r="S43" s="11" t="n">
        <f aca="false">_xlfn.CEILING.MATH(MAX(H43*0.2+E43*0.7+R43*0.1,(E43*0.7+H43*0.2)/0.9),0.25)</f>
        <v>10.5</v>
      </c>
    </row>
    <row r="44" customFormat="false" ht="12.8" hidden="false" customHeight="false" outlineLevel="0" collapsed="false">
      <c r="A44" s="7" t="s">
        <v>60</v>
      </c>
      <c r="B44" s="8" t="n">
        <v>6.5</v>
      </c>
      <c r="C44" s="9" t="n">
        <v>8</v>
      </c>
      <c r="D44" s="9" t="n">
        <v>7</v>
      </c>
      <c r="E44" s="10" t="n">
        <f aca="false">(IF(MAX(D44,B44)=D44,D44,B44)*0.2+IF(MAX(C44,D44)=D44,D44,C44)*0.2+D44*0.3)/0.7</f>
        <v>7.28571428571429</v>
      </c>
      <c r="F44" s="11" t="n">
        <v>19.2592592592593</v>
      </c>
      <c r="G44" s="16" t="n">
        <v>8.18181818181818</v>
      </c>
      <c r="H44" s="13" t="n">
        <f aca="false">(F44+G44)/2</f>
        <v>13.7205387205387</v>
      </c>
      <c r="I44" s="9" t="n">
        <v>14.17</v>
      </c>
      <c r="J44" s="9" t="n">
        <v>11.67</v>
      </c>
      <c r="K44" s="9" t="n">
        <v>7.62</v>
      </c>
      <c r="L44" s="9" t="n">
        <v>2.5</v>
      </c>
      <c r="M44" s="9" t="n">
        <v>2.22</v>
      </c>
      <c r="N44" s="9" t="n">
        <v>13.83</v>
      </c>
      <c r="O44" s="9" t="n">
        <v>11.33</v>
      </c>
      <c r="P44" s="9" t="n">
        <v>3.33</v>
      </c>
      <c r="Q44" s="9" t="n">
        <v>14.55</v>
      </c>
      <c r="R44" s="13" t="n">
        <f aca="false">COUNTIF(I44:Q44,"&gt;0")/9*20</f>
        <v>20</v>
      </c>
      <c r="S44" s="11" t="n">
        <f aca="false">_xlfn.CEILING.MATH(MAX(H44*0.2+E44*0.7+R44*0.1,(E44*0.7+H44*0.2)/0.9),0.25)</f>
        <v>10</v>
      </c>
    </row>
    <row r="45" customFormat="false" ht="12.8" hidden="false" customHeight="false" outlineLevel="0" collapsed="false">
      <c r="A45" s="7" t="s">
        <v>61</v>
      </c>
      <c r="B45" s="8" t="n">
        <v>2</v>
      </c>
      <c r="C45" s="9" t="n">
        <v>2</v>
      </c>
      <c r="D45" s="9" t="n">
        <v>8.5</v>
      </c>
      <c r="E45" s="10" t="n">
        <f aca="false">(IF(MAX(D45,B45)=D45,D45,B45)*0.2+IF(MAX(C45,D45)=D45,D45,C45)*0.2+D45*0.3)/0.7</f>
        <v>8.5</v>
      </c>
      <c r="F45" s="11" t="n">
        <v>15.5555555555556</v>
      </c>
      <c r="G45" s="16" t="n">
        <v>8.63636363636364</v>
      </c>
      <c r="H45" s="13" t="n">
        <f aca="false">(F45+G45)/2</f>
        <v>12.0959595959596</v>
      </c>
      <c r="I45" s="9" t="n">
        <v>6.25</v>
      </c>
      <c r="J45" s="14" t="s">
        <v>20</v>
      </c>
      <c r="K45" s="14" t="s">
        <v>20</v>
      </c>
      <c r="L45" s="14" t="s">
        <v>20</v>
      </c>
      <c r="M45" s="14" t="s">
        <v>20</v>
      </c>
      <c r="N45" s="14" t="s">
        <v>20</v>
      </c>
      <c r="O45" s="14" t="s">
        <v>20</v>
      </c>
      <c r="P45" s="14" t="s">
        <v>20</v>
      </c>
      <c r="Q45" s="9" t="n">
        <v>2.73</v>
      </c>
      <c r="R45" s="13" t="n">
        <f aca="false">COUNTIF(I45:Q45,"&gt;0")/9*20</f>
        <v>4.44444444444444</v>
      </c>
      <c r="S45" s="11" t="n">
        <f aca="false">_xlfn.CEILING.MATH(MAX(H45*0.2+E45*0.7+R45*0.1,(E45*0.7+H45*0.2)/0.9),0.25)</f>
        <v>9.5</v>
      </c>
    </row>
    <row r="46" customFormat="false" ht="12.8" hidden="false" customHeight="false" outlineLevel="0" collapsed="false">
      <c r="A46" s="7" t="s">
        <v>62</v>
      </c>
      <c r="B46" s="8" t="n">
        <v>16</v>
      </c>
      <c r="C46" s="9" t="n">
        <v>15</v>
      </c>
      <c r="D46" s="9" t="n">
        <v>12.5</v>
      </c>
      <c r="E46" s="10" t="n">
        <f aca="false">(IF(MAX(D46,B46)=D46,D46,B46)*0.2+IF(MAX(C46,D46)=D46,D46,C46)*0.2+D46*0.3)/0.7</f>
        <v>14.2142857142857</v>
      </c>
      <c r="F46" s="11" t="n">
        <v>14.0740740740741</v>
      </c>
      <c r="G46" s="12" t="n">
        <v>10.45454545</v>
      </c>
      <c r="H46" s="13" t="n">
        <f aca="false">(F46+G46)/2</f>
        <v>12.264309762037</v>
      </c>
      <c r="I46" s="9" t="n">
        <v>20</v>
      </c>
      <c r="J46" s="9" t="n">
        <v>20</v>
      </c>
      <c r="K46" s="9" t="n">
        <v>20</v>
      </c>
      <c r="L46" s="9" t="n">
        <v>16.88</v>
      </c>
      <c r="M46" s="9" t="n">
        <v>20</v>
      </c>
      <c r="N46" s="9" t="n">
        <v>14.5</v>
      </c>
      <c r="O46" s="9" t="n">
        <v>12.67</v>
      </c>
      <c r="P46" s="9" t="n">
        <v>14.67</v>
      </c>
      <c r="Q46" s="9" t="n">
        <v>17.73</v>
      </c>
      <c r="R46" s="13" t="n">
        <f aca="false">COUNTIF(I46:Q46,"&gt;0")/9*20</f>
        <v>20</v>
      </c>
      <c r="S46" s="11" t="n">
        <f aca="false">_xlfn.CEILING.MATH(MAX(H46*0.2+E46*0.7+R46*0.1,(E46*0.7+H46*0.2)/0.9),0.25)</f>
        <v>14.5</v>
      </c>
    </row>
    <row r="47" customFormat="false" ht="12.8" hidden="false" customHeight="false" outlineLevel="0" collapsed="false">
      <c r="A47" s="7" t="s">
        <v>63</v>
      </c>
      <c r="B47" s="8" t="n">
        <v>14.5</v>
      </c>
      <c r="C47" s="9" t="n">
        <v>11.5</v>
      </c>
      <c r="D47" s="9" t="n">
        <v>17.5</v>
      </c>
      <c r="E47" s="10" t="n">
        <f aca="false">(IF(MAX(D47,B47)=D47,D47,B47)*0.2+IF(MAX(C47,D47)=D47,D47,C47)*0.2+D47*0.3)/0.7</f>
        <v>17.5</v>
      </c>
      <c r="F47" s="11" t="n">
        <v>13.3333333333333</v>
      </c>
      <c r="G47" s="16" t="n">
        <v>14.0909090909091</v>
      </c>
      <c r="H47" s="13" t="n">
        <f aca="false">(F47+G47)/2</f>
        <v>13.7121212121212</v>
      </c>
      <c r="I47" s="9" t="n">
        <v>18.75</v>
      </c>
      <c r="J47" s="9" t="n">
        <v>14.67</v>
      </c>
      <c r="K47" s="9" t="n">
        <v>10.48</v>
      </c>
      <c r="L47" s="9" t="n">
        <v>2.5</v>
      </c>
      <c r="M47" s="9" t="n">
        <v>11.11</v>
      </c>
      <c r="N47" s="9" t="n">
        <v>14.5</v>
      </c>
      <c r="O47" s="9" t="n">
        <v>14</v>
      </c>
      <c r="P47" s="9" t="n">
        <v>12</v>
      </c>
      <c r="Q47" s="9" t="n">
        <v>19.09</v>
      </c>
      <c r="R47" s="13" t="n">
        <f aca="false">COUNTIF(I47:Q47,"&gt;0")/9*20</f>
        <v>20</v>
      </c>
      <c r="S47" s="11" t="n">
        <f aca="false">_xlfn.CEILING.MATH(MAX(H47*0.2+E47*0.7+R47*0.1,(E47*0.7+H47*0.2)/0.9),0.25)</f>
        <v>17</v>
      </c>
    </row>
    <row r="48" customFormat="false" ht="12.8" hidden="false" customHeight="false" outlineLevel="0" collapsed="false">
      <c r="A48" s="7" t="s">
        <v>64</v>
      </c>
      <c r="B48" s="8" t="n">
        <v>13</v>
      </c>
      <c r="C48" s="9" t="n">
        <v>9</v>
      </c>
      <c r="D48" s="9" t="n">
        <v>11.5</v>
      </c>
      <c r="E48" s="10" t="n">
        <f aca="false">(IF(MAX(D48,B48)=D48,D48,B48)*0.2+IF(MAX(C48,D48)=D48,D48,C48)*0.2+D48*0.3)/0.7</f>
        <v>11.9285714285714</v>
      </c>
      <c r="F48" s="20" t="s">
        <v>65</v>
      </c>
      <c r="G48" s="12" t="n">
        <v>7.727272727</v>
      </c>
      <c r="H48" s="13" t="n">
        <f aca="false">G48</f>
        <v>7.727272727</v>
      </c>
      <c r="I48" s="9" t="n">
        <v>20</v>
      </c>
      <c r="J48" s="9" t="n">
        <v>20</v>
      </c>
      <c r="K48" s="9" t="n">
        <v>17.14</v>
      </c>
      <c r="L48" s="9" t="n">
        <v>20</v>
      </c>
      <c r="M48" s="9" t="n">
        <v>20</v>
      </c>
      <c r="N48" s="9" t="n">
        <v>20</v>
      </c>
      <c r="O48" s="9" t="n">
        <v>14</v>
      </c>
      <c r="P48" s="9" t="n">
        <v>6</v>
      </c>
      <c r="Q48" s="9" t="n">
        <v>10</v>
      </c>
      <c r="R48" s="13" t="n">
        <f aca="false">COUNTIF(I48:Q48,"&gt;0")/9*20</f>
        <v>20</v>
      </c>
      <c r="S48" s="11" t="n">
        <f aca="false">_xlfn.CEILING.MATH(MAX(H48*0.2+E48*0.7+R48*0.1,(E48*0.7+H48*0.2)/0.9),0.25)</f>
        <v>12</v>
      </c>
    </row>
    <row r="49" customFormat="false" ht="12.8" hidden="false" customHeight="false" outlineLevel="0" collapsed="false">
      <c r="A49" s="7" t="s">
        <v>66</v>
      </c>
      <c r="B49" s="8" t="n">
        <v>14.5</v>
      </c>
      <c r="C49" s="9" t="n">
        <v>11</v>
      </c>
      <c r="D49" s="9" t="n">
        <v>11</v>
      </c>
      <c r="E49" s="10" t="n">
        <f aca="false">(IF(MAX(D49,B49)=D49,D49,B49)*0.2+IF(MAX(C49,D49)=D49,D49,C49)*0.2+D49*0.3)/0.7</f>
        <v>12</v>
      </c>
      <c r="F49" s="11" t="n">
        <v>14.0740740740741</v>
      </c>
      <c r="G49" s="12" t="n">
        <v>10.45454545</v>
      </c>
      <c r="H49" s="13" t="n">
        <f aca="false">(F49+G49)/2</f>
        <v>12.264309762037</v>
      </c>
      <c r="I49" s="9" t="n">
        <v>14.17</v>
      </c>
      <c r="J49" s="9" t="n">
        <v>13</v>
      </c>
      <c r="K49" s="9" t="n">
        <v>5.71</v>
      </c>
      <c r="L49" s="9" t="n">
        <v>0</v>
      </c>
      <c r="M49" s="9" t="n">
        <v>4.44</v>
      </c>
      <c r="N49" s="9" t="n">
        <v>14.5</v>
      </c>
      <c r="O49" s="9" t="n">
        <v>14</v>
      </c>
      <c r="P49" s="9" t="n">
        <v>6</v>
      </c>
      <c r="Q49" s="9" t="n">
        <v>10.45</v>
      </c>
      <c r="R49" s="13" t="n">
        <f aca="false">COUNTIF(I49:Q49,"&gt;0")/9*20</f>
        <v>17.7777777777778</v>
      </c>
      <c r="S49" s="11" t="n">
        <f aca="false">_xlfn.CEILING.MATH(MAX(H49*0.2+E49*0.7+R49*0.1,(E49*0.7+H49*0.2)/0.9),0.25)</f>
        <v>12.75</v>
      </c>
    </row>
    <row r="50" customFormat="false" ht="12.8" hidden="false" customHeight="false" outlineLevel="0" collapsed="false">
      <c r="A50" s="7" t="s">
        <v>67</v>
      </c>
      <c r="B50" s="8" t="n">
        <v>15</v>
      </c>
      <c r="C50" s="9" t="n">
        <v>9.5</v>
      </c>
      <c r="D50" s="9" t="n">
        <v>11.5</v>
      </c>
      <c r="E50" s="10" t="n">
        <f aca="false">(IF(MAX(D50,B50)=D50,D50,B50)*0.2+IF(MAX(C50,D50)=D50,D50,C50)*0.2+D50*0.3)/0.7</f>
        <v>12.5</v>
      </c>
      <c r="F50" s="11" t="n">
        <v>12.5925925925926</v>
      </c>
      <c r="G50" s="16" t="n">
        <v>13.1818181818182</v>
      </c>
      <c r="H50" s="13" t="n">
        <f aca="false">(F50+G50)/2</f>
        <v>12.8872053872054</v>
      </c>
      <c r="I50" s="9" t="n">
        <v>10</v>
      </c>
      <c r="J50" s="9" t="n">
        <v>16</v>
      </c>
      <c r="K50" s="9" t="n">
        <v>7.05</v>
      </c>
      <c r="L50" s="14" t="s">
        <v>20</v>
      </c>
      <c r="M50" s="14" t="s">
        <v>20</v>
      </c>
      <c r="N50" s="9" t="n">
        <v>15.33</v>
      </c>
      <c r="O50" s="9" t="n">
        <v>12.67</v>
      </c>
      <c r="P50" s="9" t="n">
        <v>14.67</v>
      </c>
      <c r="Q50" s="9" t="n">
        <v>5</v>
      </c>
      <c r="R50" s="13" t="n">
        <f aca="false">COUNTIF(I50:Q50,"&gt;0")/9*20</f>
        <v>15.5555555555556</v>
      </c>
      <c r="S50" s="11" t="n">
        <f aca="false">_xlfn.CEILING.MATH(MAX(H50*0.2+E50*0.7+R50*0.1,(E50*0.7+H50*0.2)/0.9),0.25)</f>
        <v>13</v>
      </c>
    </row>
    <row r="51" customFormat="false" ht="12.8" hidden="false" customHeight="false" outlineLevel="0" collapsed="false">
      <c r="A51" s="7" t="s">
        <v>68</v>
      </c>
      <c r="B51" s="8" t="n">
        <v>4.5</v>
      </c>
      <c r="C51" s="9" t="n">
        <v>10.5</v>
      </c>
      <c r="D51" s="9" t="n">
        <v>11</v>
      </c>
      <c r="E51" s="10" t="n">
        <f aca="false">(IF(MAX(D51,B51)=D51,D51,B51)*0.2+IF(MAX(C51,D51)=D51,D51,C51)*0.2+D51*0.3)/0.7</f>
        <v>11</v>
      </c>
      <c r="F51" s="11" t="n">
        <v>11.1111111111111</v>
      </c>
      <c r="G51" s="12" t="n">
        <v>14.09090909</v>
      </c>
      <c r="H51" s="13" t="n">
        <f aca="false">(F51+G51)/2</f>
        <v>12.6010101005556</v>
      </c>
      <c r="I51" s="9" t="n">
        <v>7.5</v>
      </c>
      <c r="J51" s="9" t="n">
        <v>19.33</v>
      </c>
      <c r="K51" s="9" t="n">
        <v>17.14</v>
      </c>
      <c r="L51" s="9" t="n">
        <v>18.75</v>
      </c>
      <c r="M51" s="9" t="n">
        <v>15.56</v>
      </c>
      <c r="N51" s="9" t="n">
        <v>11.67</v>
      </c>
      <c r="O51" s="9" t="n">
        <v>16</v>
      </c>
      <c r="P51" s="9" t="n">
        <v>10.67</v>
      </c>
      <c r="Q51" s="9" t="n">
        <v>7.73</v>
      </c>
      <c r="R51" s="13" t="n">
        <f aca="false">COUNTIF(I51:Q51,"&gt;0")/9*20</f>
        <v>20</v>
      </c>
      <c r="S51" s="11" t="n">
        <f aca="false">_xlfn.CEILING.MATH(MAX(H51*0.2+E51*0.7+R51*0.1,(E51*0.7+H51*0.2)/0.9),0.25)</f>
        <v>12.25</v>
      </c>
    </row>
    <row r="52" customFormat="false" ht="12.8" hidden="false" customHeight="false" outlineLevel="0" collapsed="false">
      <c r="A52" s="7" t="s">
        <v>69</v>
      </c>
      <c r="B52" s="8" t="n">
        <v>18</v>
      </c>
      <c r="C52" s="9" t="n">
        <v>10</v>
      </c>
      <c r="D52" s="9" t="n">
        <v>11.5</v>
      </c>
      <c r="E52" s="10" t="n">
        <f aca="false">(IF(MAX(D52,B52)=D52,D52,B52)*0.2+IF(MAX(C52,D52)=D52,D52,C52)*0.2+D52*0.3)/0.7</f>
        <v>13.3571428571429</v>
      </c>
      <c r="F52" s="11" t="n">
        <v>13.3333333333333</v>
      </c>
      <c r="G52" s="12" t="n">
        <v>15</v>
      </c>
      <c r="H52" s="13" t="n">
        <f aca="false">(F52+G52)/2</f>
        <v>14.1666666666667</v>
      </c>
      <c r="I52" s="9" t="n">
        <v>13.75</v>
      </c>
      <c r="J52" s="9" t="n">
        <v>19.33</v>
      </c>
      <c r="K52" s="9" t="n">
        <v>17.14</v>
      </c>
      <c r="L52" s="9" t="n">
        <v>20</v>
      </c>
      <c r="M52" s="9" t="n">
        <v>20</v>
      </c>
      <c r="N52" s="9" t="n">
        <v>14</v>
      </c>
      <c r="O52" s="9" t="n">
        <v>16</v>
      </c>
      <c r="P52" s="9" t="n">
        <v>12</v>
      </c>
      <c r="Q52" s="9" t="n">
        <v>17.73</v>
      </c>
      <c r="R52" s="13" t="n">
        <f aca="false">COUNTIF(I52:Q52,"&gt;0")/9*20</f>
        <v>20</v>
      </c>
      <c r="S52" s="11" t="n">
        <f aca="false">_xlfn.CEILING.MATH(MAX(H52*0.2+E52*0.7+R52*0.1,(E52*0.7+H52*0.2)/0.9),0.25)</f>
        <v>14.25</v>
      </c>
    </row>
    <row r="53" customFormat="false" ht="12.8" hidden="false" customHeight="false" outlineLevel="0" collapsed="false">
      <c r="A53" s="7" t="s">
        <v>70</v>
      </c>
      <c r="B53" s="8" t="n">
        <v>9</v>
      </c>
      <c r="C53" s="9" t="n">
        <v>8.5</v>
      </c>
      <c r="D53" s="9" t="n">
        <v>7</v>
      </c>
      <c r="E53" s="10" t="n">
        <f aca="false">(IF(MAX(D53,B53)=D53,D53,B53)*0.2+IF(MAX(C53,D53)=D53,D53,C53)*0.2+D53*0.3)/0.7</f>
        <v>8</v>
      </c>
      <c r="F53" s="11" t="n">
        <v>13.3333333333333</v>
      </c>
      <c r="G53" s="12" t="n">
        <v>10</v>
      </c>
      <c r="H53" s="13" t="n">
        <f aca="false">(F53+G53)/2</f>
        <v>11.6666666666667</v>
      </c>
      <c r="I53" s="9" t="n">
        <v>9.58</v>
      </c>
      <c r="J53" s="9" t="n">
        <v>12.67</v>
      </c>
      <c r="K53" s="9" t="n">
        <v>8.57</v>
      </c>
      <c r="L53" s="9" t="n">
        <v>4.38</v>
      </c>
      <c r="M53" s="9" t="n">
        <v>13.33</v>
      </c>
      <c r="N53" s="9" t="n">
        <v>13.17</v>
      </c>
      <c r="O53" s="9" t="n">
        <v>10.67</v>
      </c>
      <c r="P53" s="14" t="s">
        <v>20</v>
      </c>
      <c r="Q53" s="9" t="n">
        <v>17.73</v>
      </c>
      <c r="R53" s="13" t="n">
        <f aca="false">COUNTIF(I53:Q53,"&gt;0")/9*20</f>
        <v>17.7777777777778</v>
      </c>
      <c r="S53" s="11" t="n">
        <f aca="false">_xlfn.CEILING.MATH(MAX(H53*0.2+E53*0.7+R53*0.1,(E53*0.7+H53*0.2)/0.9),0.25)</f>
        <v>9.75</v>
      </c>
    </row>
    <row r="54" customFormat="false" ht="12.8" hidden="false" customHeight="false" outlineLevel="0" collapsed="false">
      <c r="A54" s="7" t="s">
        <v>71</v>
      </c>
      <c r="B54" s="8" t="n">
        <v>16.5</v>
      </c>
      <c r="C54" s="9" t="n">
        <v>9</v>
      </c>
      <c r="D54" s="9" t="n">
        <v>10</v>
      </c>
      <c r="E54" s="10" t="n">
        <f aca="false">(IF(MAX(D54,B54)=D54,D54,B54)*0.2+IF(MAX(C54,D54)=D54,D54,C54)*0.2+D54*0.3)/0.7</f>
        <v>11.8571428571429</v>
      </c>
      <c r="F54" s="11" t="n">
        <v>18.5185185185185</v>
      </c>
      <c r="G54" s="12" t="n">
        <v>9.545454545</v>
      </c>
      <c r="H54" s="13" t="n">
        <f aca="false">(F54+G54)/2</f>
        <v>14.0319865317593</v>
      </c>
      <c r="I54" s="9" t="n">
        <v>10</v>
      </c>
      <c r="J54" s="9" t="n">
        <v>19.33</v>
      </c>
      <c r="K54" s="9" t="n">
        <v>9.52</v>
      </c>
      <c r="L54" s="14" t="s">
        <v>20</v>
      </c>
      <c r="M54" s="14" t="s">
        <v>20</v>
      </c>
      <c r="N54" s="9" t="n">
        <v>17</v>
      </c>
      <c r="O54" s="9" t="n">
        <v>15.33</v>
      </c>
      <c r="P54" s="14" t="s">
        <v>20</v>
      </c>
      <c r="Q54" s="9" t="n">
        <v>13.64</v>
      </c>
      <c r="R54" s="13" t="n">
        <f aca="false">COUNTIF(I54:Q54,"&gt;0")/9*20</f>
        <v>13.3333333333333</v>
      </c>
      <c r="S54" s="11" t="n">
        <f aca="false">_xlfn.CEILING.MATH(MAX(H54*0.2+E54*0.7+R54*0.1,(E54*0.7+H54*0.2)/0.9),0.25)</f>
        <v>12.5</v>
      </c>
    </row>
    <row r="55" customFormat="false" ht="12.8" hidden="false" customHeight="false" outlineLevel="0" collapsed="false">
      <c r="A55" s="7" t="s">
        <v>72</v>
      </c>
      <c r="B55" s="8" t="n">
        <v>6</v>
      </c>
      <c r="C55" s="9" t="s">
        <v>22</v>
      </c>
      <c r="D55" s="9"/>
      <c r="E55" s="10" t="n">
        <f aca="false">(IF(MAX(D55,B55)=D55,D55,B55)*0.2+IF(MAX(C55,D55)=D55,D55,C55)*0.2+D55*0.3)/0.7</f>
        <v>1.71428571428571</v>
      </c>
      <c r="F55" s="11" t="n">
        <v>14.0740740740741</v>
      </c>
      <c r="G55" s="11"/>
      <c r="H55" s="13" t="n">
        <f aca="false">(F55+G55)/2</f>
        <v>7.03703703703705</v>
      </c>
      <c r="I55" s="14" t="s">
        <v>20</v>
      </c>
      <c r="J55" s="14" t="s">
        <v>20</v>
      </c>
      <c r="K55" s="14" t="s">
        <v>20</v>
      </c>
      <c r="L55" s="14" t="s">
        <v>20</v>
      </c>
      <c r="M55" s="14" t="s">
        <v>20</v>
      </c>
      <c r="N55" s="9" t="n">
        <v>12.5</v>
      </c>
      <c r="O55" s="9" t="n">
        <v>15.33</v>
      </c>
      <c r="P55" s="9" t="n">
        <v>10.67</v>
      </c>
      <c r="Q55" s="14" t="s">
        <v>20</v>
      </c>
      <c r="R55" s="13" t="n">
        <f aca="false">COUNTIF(I55:Q55,"&gt;0")/9*20</f>
        <v>6.66666666666667</v>
      </c>
      <c r="S55" s="11" t="n">
        <f aca="false">_xlfn.CEILING.MATH(MAX(H55*0.2+E55*0.7+R55*0.1,(E55*0.7+H55*0.2)/0.9),0.25)</f>
        <v>3.5</v>
      </c>
    </row>
    <row r="56" customFormat="false" ht="12.8" hidden="false" customHeight="false" outlineLevel="0" collapsed="false">
      <c r="A56" s="7" t="s">
        <v>73</v>
      </c>
      <c r="B56" s="8" t="n">
        <v>16</v>
      </c>
      <c r="C56" s="9" t="n">
        <v>8</v>
      </c>
      <c r="D56" s="9" t="n">
        <v>17</v>
      </c>
      <c r="E56" s="10" t="n">
        <f aca="false">(IF(MAX(D56,B56)=D56,D56,B56)*0.2+IF(MAX(C56,D56)=D56,D56,C56)*0.2+D56*0.3)/0.7</f>
        <v>17</v>
      </c>
      <c r="F56" s="11" t="n">
        <v>15.5555555555556</v>
      </c>
      <c r="G56" s="12" t="n">
        <v>11.36363636</v>
      </c>
      <c r="H56" s="13" t="n">
        <f aca="false">(F56+G56)/2</f>
        <v>13.4595959577778</v>
      </c>
      <c r="I56" s="9" t="n">
        <v>20</v>
      </c>
      <c r="J56" s="9" t="n">
        <v>15</v>
      </c>
      <c r="K56" s="9" t="n">
        <v>9.05</v>
      </c>
      <c r="L56" s="9" t="n">
        <v>19.38</v>
      </c>
      <c r="M56" s="9" t="n">
        <v>8.89</v>
      </c>
      <c r="N56" s="9" t="n">
        <v>12</v>
      </c>
      <c r="O56" s="9" t="n">
        <v>10</v>
      </c>
      <c r="P56" s="9" t="n">
        <v>14</v>
      </c>
      <c r="Q56" s="9" t="n">
        <v>7.27</v>
      </c>
      <c r="R56" s="13" t="n">
        <f aca="false">COUNTIF(I56:Q56,"&gt;0")/9*20</f>
        <v>20</v>
      </c>
      <c r="S56" s="11" t="n">
        <f aca="false">_xlfn.CEILING.MATH(MAX(H56*0.2+E56*0.7+R56*0.1,(E56*0.7+H56*0.2)/0.9),0.25)</f>
        <v>16.75</v>
      </c>
    </row>
    <row r="57" customFormat="false" ht="12.8" hidden="false" customHeight="false" outlineLevel="0" collapsed="false">
      <c r="A57" s="7" t="s">
        <v>74</v>
      </c>
      <c r="B57" s="8" t="n">
        <v>4</v>
      </c>
      <c r="C57" s="9" t="n">
        <v>8</v>
      </c>
      <c r="D57" s="9" t="n">
        <v>4.5</v>
      </c>
      <c r="E57" s="10" t="n">
        <f aca="false">(IF(MAX(D57,B57)=D57,D57,B57)*0.2+IF(MAX(C57,D57)=D57,D57,C57)*0.2+D57*0.3)/0.7</f>
        <v>5.5</v>
      </c>
      <c r="F57" s="11" t="n">
        <v>15.5555555555556</v>
      </c>
      <c r="G57" s="16" t="n">
        <v>10</v>
      </c>
      <c r="H57" s="13" t="n">
        <f aca="false">(F57+G57)/2</f>
        <v>12.7777777777778</v>
      </c>
      <c r="I57" s="9" t="n">
        <v>13.75</v>
      </c>
      <c r="J57" s="9" t="n">
        <v>18.67</v>
      </c>
      <c r="K57" s="9" t="n">
        <v>15.62</v>
      </c>
      <c r="L57" s="9" t="n">
        <v>16.25</v>
      </c>
      <c r="M57" s="9" t="n">
        <v>11.11</v>
      </c>
      <c r="N57" s="9" t="n">
        <v>11.83</v>
      </c>
      <c r="O57" s="9" t="n">
        <v>14</v>
      </c>
      <c r="P57" s="9" t="n">
        <v>10.67</v>
      </c>
      <c r="Q57" s="9" t="n">
        <v>18.64</v>
      </c>
      <c r="R57" s="13" t="n">
        <f aca="false">COUNTIF(I57:Q57,"&gt;0")/9*20</f>
        <v>20</v>
      </c>
      <c r="S57" s="11" t="n">
        <f aca="false">_xlfn.CEILING.MATH(R57*0.1+H57*0.2+MAX(B57,D57)*0.2+MAX(C57,D57)*0.2,0.25)</f>
        <v>7.25</v>
      </c>
    </row>
    <row r="58" customFormat="false" ht="12.8" hidden="false" customHeight="false" outlineLevel="0" collapsed="false">
      <c r="A58" s="7" t="s">
        <v>75</v>
      </c>
      <c r="B58" s="8" t="n">
        <v>18</v>
      </c>
      <c r="C58" s="9" t="n">
        <v>4</v>
      </c>
      <c r="D58" s="9" t="n">
        <v>9.5</v>
      </c>
      <c r="E58" s="10" t="n">
        <f aca="false">(IF(MAX(D58,B58)=D58,D58,B58)*0.2+IF(MAX(C58,D58)=D58,D58,C58)*0.2+D58*0.3)/0.7</f>
        <v>11.9285714285714</v>
      </c>
      <c r="F58" s="11" t="n">
        <v>13.3333333333333</v>
      </c>
      <c r="G58" s="16" t="n">
        <v>14.0909090909091</v>
      </c>
      <c r="H58" s="13" t="n">
        <f aca="false">(F58+G58)/2</f>
        <v>13.7121212121212</v>
      </c>
      <c r="I58" s="14" t="s">
        <v>20</v>
      </c>
      <c r="J58" s="14" t="s">
        <v>20</v>
      </c>
      <c r="K58" s="14" t="s">
        <v>20</v>
      </c>
      <c r="L58" s="14" t="s">
        <v>20</v>
      </c>
      <c r="M58" s="14" t="s">
        <v>20</v>
      </c>
      <c r="N58" s="9" t="n">
        <v>13</v>
      </c>
      <c r="O58" s="9" t="n">
        <v>11.33</v>
      </c>
      <c r="P58" s="9" t="n">
        <v>12</v>
      </c>
      <c r="Q58" s="9" t="n">
        <v>15.91</v>
      </c>
      <c r="R58" s="13" t="n">
        <f aca="false">COUNTIF(I58:Q58,"&gt;0")/9*20</f>
        <v>8.88888888888889</v>
      </c>
      <c r="S58" s="11" t="n">
        <f aca="false">_xlfn.CEILING.MATH(MAX(H58*0.2+E58*0.7+R58*0.1,(E58*0.7+H58*0.2)/0.9),0.25)</f>
        <v>12.5</v>
      </c>
    </row>
    <row r="59" customFormat="false" ht="12.8" hidden="false" customHeight="false" outlineLevel="0" collapsed="false">
      <c r="A59" s="7" t="s">
        <v>76</v>
      </c>
      <c r="B59" s="8" t="n">
        <v>11</v>
      </c>
      <c r="C59" s="9" t="n">
        <v>12.5</v>
      </c>
      <c r="D59" s="9" t="n">
        <v>9.5</v>
      </c>
      <c r="E59" s="10" t="n">
        <f aca="false">(IF(MAX(D59,B59)=D59,D59,B59)*0.2+IF(MAX(C59,D59)=D59,D59,C59)*0.2+D59*0.3)/0.7</f>
        <v>10.7857142857143</v>
      </c>
      <c r="F59" s="11" t="n">
        <v>14.0740740740741</v>
      </c>
      <c r="G59" s="12" t="n">
        <v>5.909090909</v>
      </c>
      <c r="H59" s="13" t="n">
        <f aca="false">(F59+G59)/2</f>
        <v>9.99158249153705</v>
      </c>
      <c r="I59" s="14" t="s">
        <v>20</v>
      </c>
      <c r="J59" s="14" t="s">
        <v>20</v>
      </c>
      <c r="K59" s="14" t="s">
        <v>20</v>
      </c>
      <c r="L59" s="14" t="s">
        <v>20</v>
      </c>
      <c r="M59" s="14" t="s">
        <v>20</v>
      </c>
      <c r="N59" s="9" t="n">
        <v>15.5</v>
      </c>
      <c r="O59" s="9" t="n">
        <v>10</v>
      </c>
      <c r="P59" s="9" t="n">
        <v>6.67</v>
      </c>
      <c r="Q59" s="9" t="n">
        <v>9.55</v>
      </c>
      <c r="R59" s="13" t="n">
        <f aca="false">COUNTIF(I59:Q59,"&gt;0")/9*20</f>
        <v>8.88888888888889</v>
      </c>
      <c r="S59" s="11" t="n">
        <f aca="false">_xlfn.CEILING.MATH(MAX(H59*0.2+E59*0.7+R59*0.1,(E59*0.7+H59*0.2)/0.9),0.25)</f>
        <v>10.75</v>
      </c>
    </row>
    <row r="60" customFormat="false" ht="12.8" hidden="false" customHeight="false" outlineLevel="0" collapsed="false">
      <c r="A60" s="7" t="s">
        <v>77</v>
      </c>
      <c r="B60" s="8" t="n">
        <v>20</v>
      </c>
      <c r="C60" s="9" t="n">
        <v>11.5</v>
      </c>
      <c r="D60" s="9" t="n">
        <v>2.5</v>
      </c>
      <c r="E60" s="10" t="n">
        <f aca="false">(IF(MAX(D60,B60)=D60,D60,B60)*0.2+IF(MAX(C60,D60)=D60,D60,C60)*0.2+D60*0.3)/0.7</f>
        <v>10.0714285714286</v>
      </c>
      <c r="F60" s="11" t="n">
        <v>14.0740740740741</v>
      </c>
      <c r="G60" s="12" t="n">
        <v>6.818181818</v>
      </c>
      <c r="H60" s="13" t="n">
        <f aca="false">(F60+G60)/2</f>
        <v>10.4461279460371</v>
      </c>
      <c r="I60" s="9" t="n">
        <v>20</v>
      </c>
      <c r="J60" s="9" t="n">
        <v>19</v>
      </c>
      <c r="K60" s="9" t="n">
        <v>20</v>
      </c>
      <c r="L60" s="9" t="n">
        <v>17.5</v>
      </c>
      <c r="M60" s="9" t="n">
        <v>17.78</v>
      </c>
      <c r="N60" s="9" t="n">
        <v>14.5</v>
      </c>
      <c r="O60" s="9" t="n">
        <v>9.33</v>
      </c>
      <c r="P60" s="9" t="n">
        <v>10.67</v>
      </c>
      <c r="Q60" s="9" t="n">
        <v>16.36</v>
      </c>
      <c r="R60" s="13" t="n">
        <f aca="false">COUNTIF(I60:Q60,"&gt;0")/9*20</f>
        <v>20</v>
      </c>
      <c r="S60" s="11" t="n">
        <f aca="false">_xlfn.CEILING.MATH(MAX(H60*0.2+E60*0.7+R60*0.1,(E60*0.7+H60*0.2)/0.9),0.25)</f>
        <v>11.25</v>
      </c>
    </row>
    <row r="61" customFormat="false" ht="12.8" hidden="false" customHeight="false" outlineLevel="0" collapsed="false">
      <c r="A61" s="7" t="s">
        <v>78</v>
      </c>
      <c r="B61" s="8" t="n">
        <v>16</v>
      </c>
      <c r="C61" s="9" t="n">
        <v>10</v>
      </c>
      <c r="D61" s="9" t="n">
        <v>10</v>
      </c>
      <c r="E61" s="10" t="n">
        <f aca="false">(IF(MAX(D61,B61)=D61,D61,B61)*0.2+IF(MAX(C61,D61)=D61,D61,C61)*0.2+D61*0.3)/0.7</f>
        <v>11.7142857142857</v>
      </c>
      <c r="F61" s="11" t="n">
        <v>20</v>
      </c>
      <c r="G61" s="16" t="n">
        <v>11.8181818181818</v>
      </c>
      <c r="H61" s="13" t="n">
        <f aca="false">(F61+G61)/2</f>
        <v>15.9090909090909</v>
      </c>
      <c r="I61" s="9" t="n">
        <v>20</v>
      </c>
      <c r="J61" s="9" t="n">
        <v>20</v>
      </c>
      <c r="K61" s="9" t="n">
        <v>20</v>
      </c>
      <c r="L61" s="9" t="n">
        <v>20</v>
      </c>
      <c r="M61" s="9" t="n">
        <v>20</v>
      </c>
      <c r="N61" s="9" t="n">
        <v>19</v>
      </c>
      <c r="O61" s="9" t="n">
        <v>15.33</v>
      </c>
      <c r="P61" s="9" t="n">
        <v>14.67</v>
      </c>
      <c r="Q61" s="9" t="n">
        <v>10</v>
      </c>
      <c r="R61" s="13" t="n">
        <f aca="false">COUNTIF(I61:Q61,"&gt;0")/9*20</f>
        <v>20</v>
      </c>
      <c r="S61" s="11" t="n">
        <f aca="false">_xlfn.CEILING.MATH(MAX(H61*0.2+E61*0.7+R61*0.1,(E61*0.7+H61*0.2)/0.9),0.25)</f>
        <v>13.5</v>
      </c>
    </row>
    <row r="62" customFormat="false" ht="12.8" hidden="false" customHeight="false" outlineLevel="0" collapsed="false">
      <c r="A62" s="7" t="s">
        <v>79</v>
      </c>
      <c r="B62" s="8" t="n">
        <v>12.5</v>
      </c>
      <c r="C62" s="9" t="n">
        <v>9</v>
      </c>
      <c r="D62" s="9" t="n">
        <v>4</v>
      </c>
      <c r="E62" s="10" t="n">
        <f aca="false">(IF(MAX(D62,B62)=D62,D62,B62)*0.2+IF(MAX(C62,D62)=D62,D62,C62)*0.2+D62*0.3)/0.7</f>
        <v>7.85714285714286</v>
      </c>
      <c r="F62" s="11" t="n">
        <v>14.0740740740741</v>
      </c>
      <c r="G62" s="12" t="n">
        <v>10</v>
      </c>
      <c r="H62" s="13" t="n">
        <f aca="false">(F62+G62)/2</f>
        <v>12.037037037037</v>
      </c>
      <c r="I62" s="9" t="n">
        <v>19.17</v>
      </c>
      <c r="J62" s="9" t="n">
        <v>20</v>
      </c>
      <c r="K62" s="9" t="n">
        <v>11.71</v>
      </c>
      <c r="L62" s="9" t="n">
        <v>3.75</v>
      </c>
      <c r="M62" s="14" t="s">
        <v>20</v>
      </c>
      <c r="N62" s="9" t="n">
        <v>13.17</v>
      </c>
      <c r="O62" s="9" t="n">
        <v>12.67</v>
      </c>
      <c r="P62" s="9" t="n">
        <v>18</v>
      </c>
      <c r="Q62" s="9" t="n">
        <v>17.73</v>
      </c>
      <c r="R62" s="13" t="n">
        <f aca="false">COUNTIF(I62:Q62,"&gt;0")/9*20</f>
        <v>17.7777777777778</v>
      </c>
      <c r="S62" s="11" t="n">
        <f aca="false">_xlfn.CEILING.MATH(MAX(H62*0.2+E62*0.7+R62*0.1,(E62*0.7+H62*0.2)/0.9),0.25)</f>
        <v>9.75</v>
      </c>
    </row>
    <row r="63" customFormat="false" ht="12.8" hidden="false" customHeight="false" outlineLevel="0" collapsed="false">
      <c r="A63" s="7" t="s">
        <v>80</v>
      </c>
      <c r="B63" s="8" t="n">
        <v>16.5</v>
      </c>
      <c r="C63" s="9" t="n">
        <v>11.5</v>
      </c>
      <c r="D63" s="9" t="n">
        <v>19</v>
      </c>
      <c r="E63" s="10" t="n">
        <f aca="false">(IF(MAX(D63,B63)=D63,D63,B63)*0.2+IF(MAX(C63,D63)=D63,D63,C63)*0.2+D63*0.3)/0.7</f>
        <v>19</v>
      </c>
      <c r="F63" s="11" t="n">
        <v>12.5925925925926</v>
      </c>
      <c r="G63" s="12" t="n">
        <v>12.72727273</v>
      </c>
      <c r="H63" s="13" t="n">
        <f aca="false">(F63+G63)/2</f>
        <v>12.6599326612963</v>
      </c>
      <c r="I63" s="9" t="n">
        <v>17.5</v>
      </c>
      <c r="J63" s="9" t="n">
        <v>18</v>
      </c>
      <c r="K63" s="9" t="n">
        <v>14.29</v>
      </c>
      <c r="L63" s="9" t="n">
        <v>9.38</v>
      </c>
      <c r="M63" s="9" t="n">
        <v>8.89</v>
      </c>
      <c r="N63" s="9" t="n">
        <v>17</v>
      </c>
      <c r="O63" s="9" t="n">
        <v>10.67</v>
      </c>
      <c r="P63" s="9" t="n">
        <v>20</v>
      </c>
      <c r="Q63" s="9" t="n">
        <v>18.64</v>
      </c>
      <c r="R63" s="13" t="n">
        <f aca="false">COUNTIF(I63:Q63,"&gt;0")/9*20</f>
        <v>20</v>
      </c>
      <c r="S63" s="11" t="n">
        <f aca="false">_xlfn.CEILING.MATH(MAX(H63*0.2+E63*0.7+R63*0.1,(E63*0.7+H63*0.2)/0.9),0.25)</f>
        <v>18</v>
      </c>
    </row>
    <row r="64" customFormat="false" ht="12.8" hidden="false" customHeight="false" outlineLevel="0" collapsed="false">
      <c r="A64" s="7" t="s">
        <v>81</v>
      </c>
      <c r="B64" s="8" t="n">
        <v>11.5</v>
      </c>
      <c r="C64" s="9" t="n">
        <v>6.5</v>
      </c>
      <c r="D64" s="9" t="n">
        <v>11</v>
      </c>
      <c r="E64" s="10" t="n">
        <f aca="false">(IF(MAX(D64,B64)=D64,D64,B64)*0.2+IF(MAX(C64,D64)=D64,D64,C64)*0.2+D64*0.3)/0.7</f>
        <v>11.1428571428571</v>
      </c>
      <c r="F64" s="11" t="n">
        <v>14.0740740740741</v>
      </c>
      <c r="G64" s="12" t="n">
        <v>7.727272727</v>
      </c>
      <c r="H64" s="13" t="n">
        <f aca="false">(F64+G64)/2</f>
        <v>10.9006734005371</v>
      </c>
      <c r="I64" s="9" t="n">
        <v>20</v>
      </c>
      <c r="J64" s="9" t="n">
        <v>15.33</v>
      </c>
      <c r="K64" s="9" t="n">
        <v>16</v>
      </c>
      <c r="L64" s="9" t="n">
        <v>16.88</v>
      </c>
      <c r="M64" s="9" t="n">
        <v>13.33</v>
      </c>
      <c r="N64" s="9" t="n">
        <v>11.83</v>
      </c>
      <c r="O64" s="9" t="n">
        <v>17.33</v>
      </c>
      <c r="P64" s="9" t="n">
        <v>16</v>
      </c>
      <c r="Q64" s="9" t="n">
        <v>4.55</v>
      </c>
      <c r="R64" s="13" t="n">
        <f aca="false">COUNTIF(I64:Q64,"&gt;0")/9*20</f>
        <v>20</v>
      </c>
      <c r="S64" s="11" t="n">
        <f aca="false">_xlfn.CEILING.MATH(MAX(H64*0.2+E64*0.7+R64*0.1,(E64*0.7+H64*0.2)/0.9),0.25)</f>
        <v>12</v>
      </c>
    </row>
    <row r="65" customFormat="false" ht="12.8" hidden="false" customHeight="false" outlineLevel="0" collapsed="false">
      <c r="A65" s="7" t="s">
        <v>82</v>
      </c>
      <c r="B65" s="8" t="n">
        <v>18</v>
      </c>
      <c r="C65" s="9" t="n">
        <v>15</v>
      </c>
      <c r="D65" s="9" t="n">
        <v>20</v>
      </c>
      <c r="E65" s="10" t="n">
        <f aca="false">(IF(MAX(D65,B65)=D65,D65,B65)*0.2+IF(MAX(C65,D65)=D65,D65,C65)*0.2+D65*0.3)/0.7</f>
        <v>20</v>
      </c>
      <c r="F65" s="11" t="n">
        <v>18.5185185185185</v>
      </c>
      <c r="G65" s="12" t="n">
        <v>9.545454545</v>
      </c>
      <c r="H65" s="13" t="n">
        <f aca="false">(F65+G65)/2</f>
        <v>14.0319865317593</v>
      </c>
      <c r="I65" s="9" t="n">
        <v>20</v>
      </c>
      <c r="J65" s="9" t="n">
        <v>20</v>
      </c>
      <c r="K65" s="9" t="n">
        <v>20</v>
      </c>
      <c r="L65" s="9" t="n">
        <v>11.88</v>
      </c>
      <c r="M65" s="9" t="n">
        <v>13.33</v>
      </c>
      <c r="N65" s="9" t="n">
        <v>13</v>
      </c>
      <c r="O65" s="9" t="n">
        <v>14</v>
      </c>
      <c r="P65" s="9" t="n">
        <v>12</v>
      </c>
      <c r="Q65" s="9" t="n">
        <v>19.55</v>
      </c>
      <c r="R65" s="13" t="n">
        <f aca="false">COUNTIF(I65:Q65,"&gt;0")/9*20</f>
        <v>20</v>
      </c>
      <c r="S65" s="11" t="n">
        <f aca="false">_xlfn.CEILING.MATH(MAX(H65*0.2+E65*0.7+R65*0.1,(E65*0.7+H65*0.2)/0.9),0.25)</f>
        <v>19</v>
      </c>
    </row>
    <row r="66" customFormat="false" ht="12.8" hidden="false" customHeight="false" outlineLevel="0" collapsed="false">
      <c r="A66" s="7" t="s">
        <v>83</v>
      </c>
      <c r="B66" s="8" t="n">
        <v>10.5</v>
      </c>
      <c r="C66" s="9" t="n">
        <v>6.5</v>
      </c>
      <c r="D66" s="15" t="n">
        <v>0</v>
      </c>
      <c r="E66" s="10" t="n">
        <f aca="false">(IF(MAX(D66,B66)=D66,D66,B66)*0.2+IF(MAX(C66,D66)=D66,D66,C66)*0.2+D66*0.3)/0.7</f>
        <v>4.85714285714286</v>
      </c>
      <c r="F66" s="11" t="n">
        <v>14.0740740740741</v>
      </c>
      <c r="G66" s="12" t="n">
        <v>10.45454545</v>
      </c>
      <c r="H66" s="13" t="n">
        <f aca="false">(F66+G66)/2</f>
        <v>12.264309762037</v>
      </c>
      <c r="I66" s="9" t="n">
        <v>20</v>
      </c>
      <c r="J66" s="9" t="n">
        <v>8</v>
      </c>
      <c r="K66" s="14" t="s">
        <v>20</v>
      </c>
      <c r="L66" s="14" t="s">
        <v>20</v>
      </c>
      <c r="M66" s="14" t="s">
        <v>20</v>
      </c>
      <c r="N66" s="9" t="n">
        <v>13.5</v>
      </c>
      <c r="O66" s="9" t="n">
        <v>14.67</v>
      </c>
      <c r="P66" s="9" t="n">
        <v>16.67</v>
      </c>
      <c r="Q66" s="9" t="n">
        <v>9.09</v>
      </c>
      <c r="R66" s="13" t="n">
        <f aca="false">COUNTIF(I66:Q66,"&gt;0")/9*20</f>
        <v>13.3333333333333</v>
      </c>
      <c r="S66" s="11" t="n">
        <f aca="false">_xlfn.CEILING.MATH(MAX(H66*0.2+E66*0.7+R66*0.1,(E66*0.7+H66*0.2)/0.9),0.25)</f>
        <v>7.25</v>
      </c>
    </row>
    <row r="67" customFormat="false" ht="12.8" hidden="false" customHeight="false" outlineLevel="0" collapsed="false">
      <c r="A67" s="7" t="s">
        <v>84</v>
      </c>
      <c r="B67" s="8" t="s">
        <v>22</v>
      </c>
      <c r="C67" s="9" t="n">
        <v>7.5</v>
      </c>
      <c r="D67" s="9" t="n">
        <v>9</v>
      </c>
      <c r="E67" s="10" t="n">
        <f aca="false">(IF(MAX(D67,B67)=D67,D67,B67)*0.2+IF(MAX(C67,D67)=D67,D67,C67)*0.2+D67*0.3)/0.7</f>
        <v>9</v>
      </c>
      <c r="F67" s="11" t="n">
        <v>13.3333333333333</v>
      </c>
      <c r="G67" s="12" t="n">
        <v>15</v>
      </c>
      <c r="H67" s="13" t="n">
        <f aca="false">(F67+G67)/2</f>
        <v>14.1666666666667</v>
      </c>
      <c r="I67" s="9" t="n">
        <v>12.92</v>
      </c>
      <c r="J67" s="9" t="n">
        <v>16.33</v>
      </c>
      <c r="K67" s="9" t="n">
        <v>15.05</v>
      </c>
      <c r="L67" s="9" t="n">
        <v>20</v>
      </c>
      <c r="M67" s="9" t="n">
        <v>20</v>
      </c>
      <c r="N67" s="9" t="n">
        <v>16.33</v>
      </c>
      <c r="O67" s="9" t="n">
        <v>11.33</v>
      </c>
      <c r="P67" s="9" t="n">
        <v>18</v>
      </c>
      <c r="Q67" s="9" t="n">
        <v>18.18</v>
      </c>
      <c r="R67" s="13" t="n">
        <f aca="false">COUNTIF(I67:Q67,"&gt;0")/9*20</f>
        <v>20</v>
      </c>
      <c r="S67" s="11" t="n">
        <f aca="false">_xlfn.CEILING.MATH(MAX(H67*0.2+E67*0.7+R67*0.1,(E67*0.7+H67*0.2)/0.9),0.25)</f>
        <v>11.25</v>
      </c>
    </row>
    <row r="68" customFormat="false" ht="12.8" hidden="false" customHeight="false" outlineLevel="0" collapsed="false">
      <c r="A68" s="7" t="s">
        <v>85</v>
      </c>
      <c r="B68" s="8" t="s">
        <v>22</v>
      </c>
      <c r="C68" s="9" t="s">
        <v>22</v>
      </c>
      <c r="D68" s="9"/>
      <c r="E68" s="10" t="n">
        <f aca="false">(IF(MAX(D68,B68)=D68,D68,B68)*0.2+IF(MAX(C68,D68)=D68,D68,C68)*0.2+D68*0.3)/0.7</f>
        <v>0</v>
      </c>
      <c r="F68" s="11"/>
      <c r="G68" s="11"/>
      <c r="H68" s="13" t="n">
        <f aca="false">(F68+G68)/2</f>
        <v>0</v>
      </c>
      <c r="I68" s="14" t="s">
        <v>20</v>
      </c>
      <c r="J68" s="14" t="s">
        <v>20</v>
      </c>
      <c r="K68" s="14" t="s">
        <v>20</v>
      </c>
      <c r="L68" s="14" t="s">
        <v>20</v>
      </c>
      <c r="M68" s="14" t="s">
        <v>20</v>
      </c>
      <c r="N68" s="14" t="s">
        <v>20</v>
      </c>
      <c r="O68" s="14" t="s">
        <v>20</v>
      </c>
      <c r="P68" s="14" t="s">
        <v>20</v>
      </c>
      <c r="Q68" s="14" t="s">
        <v>20</v>
      </c>
      <c r="R68" s="13" t="n">
        <f aca="false">COUNTIF(I68:Q68,"&gt;0")/9*20</f>
        <v>0</v>
      </c>
      <c r="S68" s="21" t="s">
        <v>42</v>
      </c>
    </row>
    <row r="69" customFormat="false" ht="12.8" hidden="false" customHeight="false" outlineLevel="0" collapsed="false">
      <c r="A69" s="7" t="s">
        <v>86</v>
      </c>
      <c r="B69" s="8" t="n">
        <v>17.5</v>
      </c>
      <c r="C69" s="9" t="n">
        <v>10</v>
      </c>
      <c r="D69" s="9" t="n">
        <v>9</v>
      </c>
      <c r="E69" s="10" t="n">
        <f aca="false">(IF(MAX(D69,B69)=D69,D69,B69)*0.2+IF(MAX(C69,D69)=D69,D69,C69)*0.2+D69*0.3)/0.7</f>
        <v>11.7142857142857</v>
      </c>
      <c r="F69" s="11" t="n">
        <v>14.0740740740741</v>
      </c>
      <c r="G69" s="12" t="n">
        <v>8.636363636</v>
      </c>
      <c r="H69" s="13" t="n">
        <f aca="false">(F69+G69)/2</f>
        <v>11.3552188550371</v>
      </c>
      <c r="I69" s="9" t="n">
        <v>20</v>
      </c>
      <c r="J69" s="9" t="n">
        <v>20</v>
      </c>
      <c r="K69" s="9" t="n">
        <v>20</v>
      </c>
      <c r="L69" s="9" t="n">
        <v>20</v>
      </c>
      <c r="M69" s="9" t="n">
        <v>20</v>
      </c>
      <c r="N69" s="9" t="n">
        <v>15.5</v>
      </c>
      <c r="O69" s="9" t="n">
        <v>10</v>
      </c>
      <c r="P69" s="9" t="n">
        <v>12</v>
      </c>
      <c r="Q69" s="9" t="n">
        <v>18.18</v>
      </c>
      <c r="R69" s="13" t="n">
        <f aca="false">COUNTIF(I69:Q69,"&gt;0")/9*20</f>
        <v>20</v>
      </c>
      <c r="S69" s="11" t="n">
        <f aca="false">_xlfn.CEILING.MATH(MAX(H69*0.2+E69*0.7+R69*0.1,(E69*0.7+H69*0.2)/0.9),0.25)</f>
        <v>12.5</v>
      </c>
    </row>
    <row r="70" customFormat="false" ht="12.8" hidden="false" customHeight="false" outlineLevel="0" collapsed="false">
      <c r="A70" s="7" t="s">
        <v>87</v>
      </c>
      <c r="B70" s="8" t="n">
        <v>16.5</v>
      </c>
      <c r="C70" s="9" t="n">
        <v>12.5</v>
      </c>
      <c r="D70" s="9" t="n">
        <v>1</v>
      </c>
      <c r="E70" s="10" t="n">
        <f aca="false">(IF(MAX(D70,B70)=D70,D70,B70)*0.2+IF(MAX(C70,D70)=D70,D70,C70)*0.2+D70*0.3)/0.7</f>
        <v>8.71428571428572</v>
      </c>
      <c r="F70" s="11" t="n">
        <v>12.5925925925926</v>
      </c>
      <c r="G70" s="12" t="n">
        <v>12.27272727</v>
      </c>
      <c r="H70" s="13" t="n">
        <f aca="false">(F70+G70)/2</f>
        <v>12.4326599312963</v>
      </c>
      <c r="I70" s="9" t="n">
        <v>20</v>
      </c>
      <c r="J70" s="9" t="n">
        <v>20</v>
      </c>
      <c r="K70" s="9" t="n">
        <v>17.14</v>
      </c>
      <c r="L70" s="9" t="n">
        <v>0</v>
      </c>
      <c r="M70" s="9" t="n">
        <v>0</v>
      </c>
      <c r="N70" s="9" t="n">
        <v>17.33</v>
      </c>
      <c r="O70" s="9" t="n">
        <v>16</v>
      </c>
      <c r="P70" s="9" t="n">
        <v>10.67</v>
      </c>
      <c r="Q70" s="9" t="n">
        <v>1.82</v>
      </c>
      <c r="R70" s="13" t="n">
        <f aca="false">COUNTIF(I70:Q70,"&gt;0")/9*20</f>
        <v>15.5555555555556</v>
      </c>
      <c r="S70" s="11" t="n">
        <f aca="false">_xlfn.CEILING.MATH(MAX(H70*0.2+E70*0.7+R70*0.1,(E70*0.7+H70*0.2)/0.9),0.25)</f>
        <v>10.25</v>
      </c>
    </row>
    <row r="71" customFormat="false" ht="12.8" hidden="false" customHeight="false" outlineLevel="0" collapsed="false">
      <c r="A71" s="7" t="s">
        <v>88</v>
      </c>
      <c r="B71" s="8" t="n">
        <v>16.5</v>
      </c>
      <c r="C71" s="9" t="n">
        <v>8.5</v>
      </c>
      <c r="D71" s="9" t="n">
        <v>1</v>
      </c>
      <c r="E71" s="10" t="n">
        <f aca="false">(IF(MAX(D71,B71)=D71,D71,B71)*0.2+IF(MAX(C71,D71)=D71,D71,C71)*0.2+D71*0.3)/0.7</f>
        <v>7.57142857142857</v>
      </c>
      <c r="F71" s="11" t="n">
        <v>20</v>
      </c>
      <c r="G71" s="16" t="n">
        <v>3.63636363636364</v>
      </c>
      <c r="H71" s="13" t="n">
        <f aca="false">(F71+G71)/2</f>
        <v>11.8181818181818</v>
      </c>
      <c r="I71" s="9" t="n">
        <v>0</v>
      </c>
      <c r="J71" s="9" t="n">
        <v>0</v>
      </c>
      <c r="K71" s="9" t="n">
        <v>0</v>
      </c>
      <c r="L71" s="9" t="n">
        <v>0</v>
      </c>
      <c r="M71" s="9" t="n">
        <v>0</v>
      </c>
      <c r="N71" s="9" t="n">
        <v>2.67</v>
      </c>
      <c r="O71" s="9" t="n">
        <v>12.67</v>
      </c>
      <c r="P71" s="9" t="n">
        <v>14.67</v>
      </c>
      <c r="Q71" s="9" t="n">
        <v>0</v>
      </c>
      <c r="R71" s="13" t="n">
        <f aca="false">COUNTIF(I71:Q71,"&gt;0")/9*20</f>
        <v>6.66666666666667</v>
      </c>
      <c r="S71" s="11" t="n">
        <f aca="false">_xlfn.CEILING.MATH(MAX(H71*0.2+E71*0.7+R71*0.1,(E71*0.7+H71*0.2)/0.9),0.25)</f>
        <v>8.75</v>
      </c>
    </row>
    <row r="72" customFormat="false" ht="12.8" hidden="false" customHeight="false" outlineLevel="0" collapsed="false">
      <c r="A72" s="7" t="s">
        <v>89</v>
      </c>
      <c r="B72" s="8" t="s">
        <v>22</v>
      </c>
      <c r="C72" s="9" t="s">
        <v>22</v>
      </c>
      <c r="D72" s="9"/>
      <c r="E72" s="10" t="n">
        <f aca="false">(IF(MAX(D72,B72)=D72,D72,B72)*0.2+IF(MAX(C72,D72)=D72,D72,C72)*0.2+D72*0.3)/0.7</f>
        <v>0</v>
      </c>
      <c r="F72" s="11"/>
      <c r="G72" s="11"/>
      <c r="H72" s="13" t="n">
        <f aca="false">(F72+G72)/2</f>
        <v>0</v>
      </c>
      <c r="I72" s="14" t="s">
        <v>20</v>
      </c>
      <c r="J72" s="14" t="s">
        <v>20</v>
      </c>
      <c r="K72" s="14" t="s">
        <v>20</v>
      </c>
      <c r="L72" s="14" t="s">
        <v>20</v>
      </c>
      <c r="M72" s="14" t="s">
        <v>20</v>
      </c>
      <c r="N72" s="14" t="s">
        <v>20</v>
      </c>
      <c r="O72" s="14" t="s">
        <v>20</v>
      </c>
      <c r="P72" s="14" t="s">
        <v>20</v>
      </c>
      <c r="Q72" s="14" t="s">
        <v>20</v>
      </c>
      <c r="R72" s="13" t="n">
        <f aca="false">COUNTIF(I72:Q72,"&gt;0")/9*20</f>
        <v>0</v>
      </c>
      <c r="S72" s="21" t="s">
        <v>42</v>
      </c>
    </row>
    <row r="73" customFormat="false" ht="12.8" hidden="false" customHeight="false" outlineLevel="0" collapsed="false">
      <c r="A73" s="7" t="s">
        <v>90</v>
      </c>
      <c r="B73" s="8" t="n">
        <v>4</v>
      </c>
      <c r="C73" s="9" t="n">
        <v>3.5</v>
      </c>
      <c r="D73" s="9" t="n">
        <v>0</v>
      </c>
      <c r="E73" s="10" t="n">
        <f aca="false">(IF(MAX(D73,B73)=D73,D73,B73)*0.2+IF(MAX(C73,D73)=D73,D73,C73)*0.2+D73*0.3)/0.7</f>
        <v>2.14285714285714</v>
      </c>
      <c r="F73" s="11" t="n">
        <v>14.0740740740741</v>
      </c>
      <c r="G73" s="16" t="n">
        <v>5.90909090909091</v>
      </c>
      <c r="H73" s="13" t="n">
        <f aca="false">(F73+G73)/2</f>
        <v>9.99158249158251</v>
      </c>
      <c r="I73" s="9" t="n">
        <v>0.83</v>
      </c>
      <c r="J73" s="9" t="n">
        <v>6</v>
      </c>
      <c r="K73" s="14" t="s">
        <v>20</v>
      </c>
      <c r="L73" s="14" t="s">
        <v>20</v>
      </c>
      <c r="M73" s="14" t="s">
        <v>20</v>
      </c>
      <c r="N73" s="9" t="n">
        <v>17.5</v>
      </c>
      <c r="O73" s="9" t="n">
        <v>10.67</v>
      </c>
      <c r="P73" s="9" t="n">
        <v>8.67</v>
      </c>
      <c r="Q73" s="9" t="n">
        <v>3.18</v>
      </c>
      <c r="R73" s="13" t="n">
        <f aca="false">COUNTIF(I73:Q73,"&gt;0")/9*20</f>
        <v>13.3333333333333</v>
      </c>
      <c r="S73" s="11" t="n">
        <f aca="false">_xlfn.CEILING.MATH(MAX(H73*0.2+E73*0.7+R73*0.1,(E73*0.7+H73*0.2)/0.9),0.25)</f>
        <v>5</v>
      </c>
    </row>
    <row r="74" customFormat="false" ht="12.8" hidden="false" customHeight="false" outlineLevel="0" collapsed="false">
      <c r="A74" s="7" t="s">
        <v>91</v>
      </c>
      <c r="B74" s="8" t="n">
        <v>5</v>
      </c>
      <c r="C74" s="9" t="n">
        <v>1.5</v>
      </c>
      <c r="D74" s="9" t="n">
        <v>1</v>
      </c>
      <c r="E74" s="10" t="n">
        <f aca="false">(IF(MAX(D74,B74)=D74,D74,B74)*0.2+IF(MAX(C74,D74)=D74,D74,C74)*0.2+D74*0.3)/0.7</f>
        <v>2.28571428571429</v>
      </c>
      <c r="F74" s="11" t="n">
        <v>18.5185185185185</v>
      </c>
      <c r="G74" s="16" t="n">
        <v>6.81818181818182</v>
      </c>
      <c r="H74" s="13" t="n">
        <f aca="false">(F74+G74)/2</f>
        <v>12.6683501683502</v>
      </c>
      <c r="I74" s="14" t="s">
        <v>20</v>
      </c>
      <c r="J74" s="14" t="s">
        <v>20</v>
      </c>
      <c r="K74" s="14" t="s">
        <v>20</v>
      </c>
      <c r="L74" s="14" t="s">
        <v>20</v>
      </c>
      <c r="M74" s="14" t="s">
        <v>20</v>
      </c>
      <c r="N74" s="9" t="n">
        <v>10</v>
      </c>
      <c r="O74" s="14" t="s">
        <v>20</v>
      </c>
      <c r="P74" s="14" t="s">
        <v>20</v>
      </c>
      <c r="Q74" s="14" t="s">
        <v>20</v>
      </c>
      <c r="R74" s="13" t="n">
        <f aca="false">COUNTIF(I74:Q74,"&gt;0")/9*20</f>
        <v>2.22222222222222</v>
      </c>
      <c r="S74" s="11" t="n">
        <f aca="false">_xlfn.CEILING.MATH(MAX(H74*0.2+E74*0.7+R74*0.1,(E74*0.7+H74*0.2)/0.9),0.25)</f>
        <v>4.75</v>
      </c>
    </row>
    <row r="75" customFormat="false" ht="12.8" hidden="false" customHeight="false" outlineLevel="0" collapsed="false">
      <c r="A75" s="7" t="s">
        <v>92</v>
      </c>
      <c r="B75" s="8" t="n">
        <v>10</v>
      </c>
      <c r="C75" s="9" t="n">
        <v>13</v>
      </c>
      <c r="D75" s="9" t="n">
        <v>11.5</v>
      </c>
      <c r="E75" s="10" t="n">
        <f aca="false">(IF(MAX(D75,B75)=D75,D75,B75)*0.2+IF(MAX(C75,D75)=D75,D75,C75)*0.2+D75*0.3)/0.7</f>
        <v>11.9285714285714</v>
      </c>
      <c r="F75" s="11" t="n">
        <v>11.1111111111111</v>
      </c>
      <c r="G75" s="12" t="n">
        <v>0</v>
      </c>
      <c r="H75" s="13" t="n">
        <f aca="false">(F75+G75)/2</f>
        <v>5.55555555555555</v>
      </c>
      <c r="I75" s="9" t="n">
        <v>17.08</v>
      </c>
      <c r="J75" s="14" t="s">
        <v>20</v>
      </c>
      <c r="K75" s="9" t="n">
        <v>9.52</v>
      </c>
      <c r="L75" s="14" t="s">
        <v>20</v>
      </c>
      <c r="M75" s="14" t="s">
        <v>20</v>
      </c>
      <c r="N75" s="9" t="n">
        <v>17</v>
      </c>
      <c r="O75" s="9" t="n">
        <v>9.33</v>
      </c>
      <c r="P75" s="9" t="n">
        <v>8.67</v>
      </c>
      <c r="Q75" s="9" t="n">
        <v>17.27</v>
      </c>
      <c r="R75" s="13" t="n">
        <f aca="false">COUNTIF(I75:Q75,"&gt;0")/9*20</f>
        <v>13.3333333333333</v>
      </c>
      <c r="S75" s="11" t="n">
        <f aca="false">_xlfn.CEILING.MATH(MAX(H75*0.2+E75*0.7+R75*0.1,(E75*0.7+H75*0.2)/0.9),0.25)</f>
        <v>11</v>
      </c>
    </row>
    <row r="76" customFormat="false" ht="12.8" hidden="false" customHeight="false" outlineLevel="0" collapsed="false">
      <c r="A76" s="7" t="s">
        <v>93</v>
      </c>
      <c r="B76" s="8" t="n">
        <v>17.5</v>
      </c>
      <c r="C76" s="9" t="n">
        <v>12</v>
      </c>
      <c r="D76" s="9" t="n">
        <v>18</v>
      </c>
      <c r="E76" s="10" t="n">
        <f aca="false">(IF(MAX(D76,B76)=D76,D76,B76)*0.2+IF(MAX(C76,D76)=D76,D76,C76)*0.2+D76*0.3)/0.7</f>
        <v>18</v>
      </c>
      <c r="F76" s="11" t="n">
        <v>14.0740740740741</v>
      </c>
      <c r="G76" s="16" t="n">
        <v>15.9090909090909</v>
      </c>
      <c r="H76" s="13" t="n">
        <f aca="false">(F76+G76)/2</f>
        <v>14.9915824915825</v>
      </c>
      <c r="I76" s="9" t="n">
        <v>15</v>
      </c>
      <c r="J76" s="9" t="n">
        <v>20</v>
      </c>
      <c r="K76" s="9" t="n">
        <v>17.14</v>
      </c>
      <c r="L76" s="9" t="n">
        <v>20</v>
      </c>
      <c r="M76" s="9" t="n">
        <v>15.56</v>
      </c>
      <c r="N76" s="9" t="n">
        <v>15.83</v>
      </c>
      <c r="O76" s="9" t="n">
        <v>16.67</v>
      </c>
      <c r="P76" s="9" t="n">
        <v>7.33</v>
      </c>
      <c r="Q76" s="9" t="n">
        <v>17.73</v>
      </c>
      <c r="R76" s="13" t="n">
        <f aca="false">COUNTIF(I76:Q76,"&gt;0")/9*20</f>
        <v>20</v>
      </c>
      <c r="S76" s="11" t="n">
        <f aca="false">_xlfn.CEILING.MATH(MAX(H76*0.2+E76*0.7+R76*0.1,(E76*0.7+H76*0.2)/0.9),0.25)</f>
        <v>17.75</v>
      </c>
    </row>
    <row r="77" customFormat="false" ht="12.8" hidden="false" customHeight="false" outlineLevel="0" collapsed="false">
      <c r="G77" s="2" t="n">
        <v>0</v>
      </c>
      <c r="H77" s="11" t="n">
        <f aca="false">(F77+G77)/2</f>
        <v>0</v>
      </c>
      <c r="S77" s="2" t="n">
        <f aca="false">R77*0.1+H77*0.2+D77*0.3+MAX(B77,D77)*0.2+MAX(C77,D77)*0.2</f>
        <v>0</v>
      </c>
    </row>
    <row r="78" customFormat="false" ht="12.8" hidden="false" customHeight="false" outlineLevel="0" collapsed="false">
      <c r="G78" s="2" t="n">
        <v>0</v>
      </c>
      <c r="H78" s="11" t="n">
        <f aca="false">(F78+G78)/2</f>
        <v>0</v>
      </c>
      <c r="R78" s="2" t="s">
        <v>94</v>
      </c>
      <c r="S78" s="2" t="n">
        <f aca="false">COUNTIF(S6:S76,"&gt;=10")</f>
        <v>51</v>
      </c>
    </row>
    <row r="79" customFormat="false" ht="12.8" hidden="false" customHeight="false" outlineLevel="0" collapsed="false">
      <c r="G79" s="2" t="n">
        <v>0</v>
      </c>
      <c r="H79" s="11" t="n">
        <f aca="false">(F79+G79)/2</f>
        <v>0</v>
      </c>
      <c r="R79" s="2" t="s">
        <v>95</v>
      </c>
      <c r="S79" s="2" t="n">
        <f aca="false">COUNTIF(S6:S76,"&lt;8")</f>
        <v>11</v>
      </c>
    </row>
    <row r="80" customFormat="false" ht="12.8" hidden="false" customHeight="false" outlineLevel="0" collapsed="false">
      <c r="G80" s="2" t="n">
        <v>0</v>
      </c>
      <c r="H80" s="11" t="n">
        <f aca="false">(F80+G80)/2</f>
        <v>0</v>
      </c>
      <c r="R80" s="2" t="s">
        <v>96</v>
      </c>
      <c r="S80" s="2" t="n">
        <f aca="false">AVERAGE(S6:S76)</f>
        <v>12.1268656716418</v>
      </c>
    </row>
    <row r="81" customFormat="false" ht="12.8" hidden="false" customHeight="false" outlineLevel="0" collapsed="false">
      <c r="G81" s="2" t="n">
        <v>0</v>
      </c>
      <c r="H81" s="11" t="n">
        <f aca="false">(F81+G81)/2</f>
        <v>0</v>
      </c>
      <c r="R81" s="2" t="s">
        <v>97</v>
      </c>
      <c r="S81" s="2" t="n">
        <f aca="false">STDEV(S6:S76)</f>
        <v>4.11767557589827</v>
      </c>
    </row>
    <row r="82" customFormat="false" ht="12.8" hidden="false" customHeight="false" outlineLevel="0" collapsed="false">
      <c r="G82" s="2" t="n">
        <v>0</v>
      </c>
      <c r="H82" s="11" t="n">
        <f aca="false">(F82+G82)/2</f>
        <v>0</v>
      </c>
      <c r="S82" s="2" t="n">
        <f aca="false">R82*0.1+H82*0.2+D82*0.3+MAX(B82,D82)*0.2+MAX(C82,D82)*0.2</f>
        <v>0</v>
      </c>
    </row>
    <row r="83" customFormat="false" ht="12.8" hidden="false" customHeight="false" outlineLevel="0" collapsed="false">
      <c r="G83" s="2" t="n">
        <v>0</v>
      </c>
      <c r="H83" s="11" t="n">
        <f aca="false">(F83+G83)/2</f>
        <v>0</v>
      </c>
      <c r="S83" s="2" t="n">
        <f aca="false">R83*0.1+H83*0.2+D83*0.3+MAX(B83,D83)*0.2+MAX(C83,D83)*0.2</f>
        <v>0</v>
      </c>
    </row>
    <row r="84" customFormat="false" ht="12.8" hidden="false" customHeight="false" outlineLevel="0" collapsed="false">
      <c r="G84" s="2" t="n">
        <v>0</v>
      </c>
      <c r="H84" s="11" t="n">
        <f aca="false">(F84+G84)/2</f>
        <v>0</v>
      </c>
      <c r="S84" s="2" t="n">
        <f aca="false">R84*0.1+H84*0.2+D84*0.3+MAX(B84,D84)*0.2+MAX(C84,D84)*0.2</f>
        <v>0</v>
      </c>
    </row>
    <row r="85" customFormat="false" ht="12.8" hidden="false" customHeight="false" outlineLevel="0" collapsed="false">
      <c r="G85" s="2" t="n">
        <v>0</v>
      </c>
      <c r="H85" s="11" t="n">
        <f aca="false">(F85+G85)/2</f>
        <v>0</v>
      </c>
      <c r="S85" s="2" t="n">
        <f aca="false">R85*0.1+H85*0.2+D85*0.3+MAX(B85,D85)*0.2+MAX(C85,D85)*0.2</f>
        <v>0</v>
      </c>
    </row>
    <row r="86" customFormat="false" ht="12.8" hidden="false" customHeight="false" outlineLevel="0" collapsed="false">
      <c r="G86" s="2" t="n">
        <v>0</v>
      </c>
      <c r="H86" s="11" t="n">
        <f aca="false">(F86+G86)/2</f>
        <v>0</v>
      </c>
      <c r="S86" s="2" t="n">
        <f aca="false">R86*0.1+H86*0.2+D86*0.3+MAX(B86,D86)*0.2+MAX(C86,D86)*0.2</f>
        <v>0</v>
      </c>
    </row>
    <row r="87" customFormat="false" ht="12.8" hidden="false" customHeight="false" outlineLevel="0" collapsed="false">
      <c r="G87" s="2" t="n">
        <v>0</v>
      </c>
      <c r="H87" s="11" t="n">
        <f aca="false">(F87+G87)/2</f>
        <v>0</v>
      </c>
      <c r="S87" s="2" t="n">
        <f aca="false">R87*0.1+H87*0.2+D87*0.3+MAX(B87,D87)*0.2+MAX(C87,D87)*0.2</f>
        <v>0</v>
      </c>
    </row>
    <row r="88" customFormat="false" ht="12.8" hidden="false" customHeight="false" outlineLevel="0" collapsed="false">
      <c r="G88" s="2" t="n">
        <v>0</v>
      </c>
      <c r="H88" s="11" t="n">
        <f aca="false">(F88+G88)/2</f>
        <v>0</v>
      </c>
      <c r="S88" s="2" t="n">
        <f aca="false">R88*0.1+H88*0.2+D88*0.3+MAX(B88,D88)*0.2+MAX(C88,D88)*0.2</f>
        <v>0</v>
      </c>
    </row>
    <row r="89" customFormat="false" ht="12.8" hidden="false" customHeight="false" outlineLevel="0" collapsed="false">
      <c r="G89" s="2" t="n">
        <v>0</v>
      </c>
      <c r="H89" s="11" t="n">
        <f aca="false">(F89+G89)/2</f>
        <v>0</v>
      </c>
      <c r="S89" s="2" t="n">
        <f aca="false">R89*0.1+H89*0.2+D89*0.3+MAX(B89,D89)*0.2+MAX(C89,D89)*0.2</f>
        <v>0</v>
      </c>
    </row>
    <row r="90" customFormat="false" ht="12.8" hidden="false" customHeight="false" outlineLevel="0" collapsed="false">
      <c r="G90" s="2" t="n">
        <v>0</v>
      </c>
      <c r="H90" s="11" t="n">
        <f aca="false">(F90+G90)/2</f>
        <v>0</v>
      </c>
      <c r="S90" s="2" t="n">
        <f aca="false">R90*0.1+H90*0.2+D90*0.3+MAX(B90,D90)*0.2+MAX(C90,D90)*0.2</f>
        <v>0</v>
      </c>
    </row>
    <row r="91" customFormat="false" ht="12.8" hidden="false" customHeight="false" outlineLevel="0" collapsed="false">
      <c r="G91" s="2" t="n">
        <v>0</v>
      </c>
      <c r="H91" s="11" t="n">
        <f aca="false">(F91+G91)/2</f>
        <v>0</v>
      </c>
      <c r="S91" s="2" t="n">
        <f aca="false">R91*0.1+H91*0.2+D91*0.3+MAX(B91,D91)*0.2+MAX(C91,D91)*0.2</f>
        <v>0</v>
      </c>
    </row>
    <row r="92" customFormat="false" ht="12.8" hidden="false" customHeight="false" outlineLevel="0" collapsed="false">
      <c r="G92" s="2" t="n">
        <v>0</v>
      </c>
      <c r="H92" s="11" t="n">
        <f aca="false">(F92+G92)/2</f>
        <v>0</v>
      </c>
      <c r="S92" s="2" t="n">
        <f aca="false">R92*0.1+H92*0.2+D92*0.3+MAX(B92,D92)*0.2+MAX(C92,D92)*0.2</f>
        <v>0</v>
      </c>
    </row>
    <row r="93" customFormat="false" ht="12.8" hidden="false" customHeight="false" outlineLevel="0" collapsed="false">
      <c r="G93" s="2" t="n">
        <v>0</v>
      </c>
      <c r="H93" s="11" t="n">
        <f aca="false">(F93+G93)/2</f>
        <v>0</v>
      </c>
      <c r="S93" s="2" t="n">
        <f aca="false">R93*0.1+H93*0.2+D93*0.3+MAX(B93,D93)*0.2+MAX(C93,D93)*0.2</f>
        <v>0</v>
      </c>
    </row>
    <row r="94" customFormat="false" ht="12.8" hidden="false" customHeight="false" outlineLevel="0" collapsed="false">
      <c r="G94" s="2" t="n">
        <v>0</v>
      </c>
      <c r="H94" s="11" t="n">
        <f aca="false">(F94+G94)/2</f>
        <v>0</v>
      </c>
      <c r="S94" s="2" t="n">
        <f aca="false">R94*0.1+H94*0.2+D94*0.3+MAX(B94,D94)*0.2+MAX(C94,D94)*0.2</f>
        <v>0</v>
      </c>
    </row>
    <row r="95" customFormat="false" ht="12.8" hidden="false" customHeight="false" outlineLevel="0" collapsed="false">
      <c r="G95" s="2" t="n">
        <v>0</v>
      </c>
      <c r="H95" s="11" t="n">
        <f aca="false">(F95+G95)/2</f>
        <v>0</v>
      </c>
      <c r="S95" s="2" t="n">
        <f aca="false">R95*0.1+H95*0.2+D95*0.3+MAX(B95,D95)*0.2+MAX(C95,D95)*0.2</f>
        <v>0</v>
      </c>
    </row>
    <row r="96" customFormat="false" ht="12.8" hidden="false" customHeight="false" outlineLevel="0" collapsed="false">
      <c r="G96" s="2" t="n">
        <v>0</v>
      </c>
      <c r="H96" s="11" t="n">
        <f aca="false">(F96+G96)/2</f>
        <v>0</v>
      </c>
      <c r="S96" s="2" t="n">
        <f aca="false">R96*0.1+H96*0.2+D96*0.3+MAX(B96,D96)*0.2+MAX(C96,D96)*0.2</f>
        <v>0</v>
      </c>
    </row>
    <row r="97" customFormat="false" ht="12.8" hidden="false" customHeight="false" outlineLevel="0" collapsed="false">
      <c r="G97" s="2" t="n">
        <v>0</v>
      </c>
      <c r="H97" s="11" t="n">
        <f aca="false">(F97+G97)/2</f>
        <v>0</v>
      </c>
      <c r="S97" s="2" t="n">
        <f aca="false">R97*0.1+H97*0.2+D97*0.3+MAX(B97,D97)*0.2+MAX(C97,D97)*0.2</f>
        <v>0</v>
      </c>
    </row>
    <row r="98" customFormat="false" ht="12.8" hidden="false" customHeight="false" outlineLevel="0" collapsed="false">
      <c r="G98" s="2" t="n">
        <v>0</v>
      </c>
      <c r="H98" s="11" t="n">
        <f aca="false">(F98+G98)/2</f>
        <v>0</v>
      </c>
      <c r="S98" s="2" t="n">
        <f aca="false">R98*0.1+H98*0.2+D98*0.3+MAX(B98,D98)*0.2+MAX(C98,D98)*0.2</f>
        <v>0</v>
      </c>
    </row>
    <row r="99" customFormat="false" ht="12.8" hidden="false" customHeight="false" outlineLevel="0" collapsed="false">
      <c r="G99" s="2" t="n">
        <v>0</v>
      </c>
      <c r="H99" s="11" t="n">
        <f aca="false">(F99+G99)/2</f>
        <v>0</v>
      </c>
      <c r="S99" s="2" t="n">
        <f aca="false">R99*0.1+H99*0.2+D99*0.3+MAX(B99,D99)*0.2+MAX(C99,D99)*0.2</f>
        <v>0</v>
      </c>
    </row>
    <row r="100" customFormat="false" ht="12.8" hidden="false" customHeight="false" outlineLevel="0" collapsed="false">
      <c r="G100" s="2" t="n">
        <v>0</v>
      </c>
      <c r="H100" s="11" t="n">
        <f aca="false">(F100+G100)/2</f>
        <v>0</v>
      </c>
      <c r="S100" s="2" t="n">
        <f aca="false">R100*0.1+H100*0.2+D100*0.3+MAX(B100,D100)*0.2+MAX(C100,D100)*0.2</f>
        <v>0</v>
      </c>
    </row>
    <row r="101" customFormat="false" ht="12.8" hidden="false" customHeight="false" outlineLevel="0" collapsed="false">
      <c r="G101" s="2" t="n">
        <v>0</v>
      </c>
      <c r="H101" s="11" t="n">
        <f aca="false">(F101+G101)/2</f>
        <v>0</v>
      </c>
      <c r="S101" s="2" t="n">
        <f aca="false">R101*0.1+H101*0.2+D101*0.3+MAX(B101,D101)*0.2+MAX(C101,D101)*0.2</f>
        <v>0</v>
      </c>
    </row>
    <row r="102" customFormat="false" ht="12.8" hidden="false" customHeight="false" outlineLevel="0" collapsed="false">
      <c r="G102" s="2" t="n">
        <v>0</v>
      </c>
      <c r="H102" s="11" t="n">
        <f aca="false">(F102+G102)/2</f>
        <v>0</v>
      </c>
      <c r="S102" s="2" t="n">
        <f aca="false">R102*0.1+H102*0.2+D102*0.3+MAX(B102,D102)*0.2+MAX(C102,D102)*0.2</f>
        <v>0</v>
      </c>
    </row>
    <row r="103" customFormat="false" ht="12.8" hidden="false" customHeight="false" outlineLevel="0" collapsed="false">
      <c r="G103" s="2" t="n">
        <v>0</v>
      </c>
      <c r="H103" s="11" t="n">
        <f aca="false">(F103+G103)/2</f>
        <v>0</v>
      </c>
      <c r="S103" s="2" t="n">
        <f aca="false">R103*0.1+H103*0.2+D103*0.3+MAX(B103,D103)*0.2+MAX(C103,D103)*0.2</f>
        <v>0</v>
      </c>
    </row>
    <row r="104" customFormat="false" ht="12.8" hidden="false" customHeight="false" outlineLevel="0" collapsed="false">
      <c r="G104" s="2" t="n">
        <v>0</v>
      </c>
      <c r="H104" s="11" t="n">
        <f aca="false">(F104+G104)/2</f>
        <v>0</v>
      </c>
      <c r="S104" s="2" t="n">
        <f aca="false">R104*0.1+H104*0.2+D104*0.3+MAX(B104,D104)*0.2+MAX(C104,D104)*0.2</f>
        <v>0</v>
      </c>
    </row>
    <row r="105" customFormat="false" ht="12.8" hidden="false" customHeight="false" outlineLevel="0" collapsed="false">
      <c r="G105" s="2" t="n">
        <v>0</v>
      </c>
      <c r="H105" s="11" t="n">
        <f aca="false">(F105+G105)/2</f>
        <v>0</v>
      </c>
      <c r="S105" s="2" t="n">
        <f aca="false">R105*0.1+H105*0.2+D105*0.3+MAX(B105,D105)*0.2+MAX(C105,D105)*0.2</f>
        <v>0</v>
      </c>
    </row>
    <row r="106" customFormat="false" ht="12.8" hidden="false" customHeight="false" outlineLevel="0" collapsed="false">
      <c r="G106" s="2" t="n">
        <v>0</v>
      </c>
      <c r="H106" s="11" t="n">
        <f aca="false">(F106+G106)/2</f>
        <v>0</v>
      </c>
      <c r="S106" s="2" t="n">
        <f aca="false">R106*0.1+H106*0.2+D106*0.3+MAX(B106,D106)*0.2+MAX(C106,D106)*0.2</f>
        <v>0</v>
      </c>
    </row>
    <row r="107" customFormat="false" ht="12.8" hidden="false" customHeight="false" outlineLevel="0" collapsed="false">
      <c r="G107" s="2" t="n">
        <v>0</v>
      </c>
      <c r="H107" s="11" t="n">
        <f aca="false">(F107+G107)/2</f>
        <v>0</v>
      </c>
      <c r="S107" s="2" t="n">
        <f aca="false">R107*0.1+H107*0.2+D107*0.3+MAX(B107,D107)*0.2+MAX(C107,D107)*0.2</f>
        <v>0</v>
      </c>
    </row>
    <row r="108" customFormat="false" ht="12.8" hidden="false" customHeight="false" outlineLevel="0" collapsed="false">
      <c r="G108" s="2" t="n">
        <v>0</v>
      </c>
      <c r="H108" s="11" t="n">
        <f aca="false">(F108+G108)/2</f>
        <v>0</v>
      </c>
      <c r="S108" s="2" t="n">
        <f aca="false">R108*0.1+H108*0.2+D108*0.3+MAX(B108,D108)*0.2+MAX(C108,D108)*0.2</f>
        <v>0</v>
      </c>
    </row>
    <row r="109" customFormat="false" ht="12.8" hidden="false" customHeight="false" outlineLevel="0" collapsed="false">
      <c r="G109" s="2" t="n">
        <v>0</v>
      </c>
      <c r="H109" s="11" t="n">
        <f aca="false">(F109+G109)/2</f>
        <v>0</v>
      </c>
      <c r="S109" s="2" t="n">
        <f aca="false">R109*0.1+H109*0.2+D109*0.3+MAX(B109,D109)*0.2+MAX(C109,D109)*0.2</f>
        <v>0</v>
      </c>
    </row>
    <row r="110" customFormat="false" ht="12.8" hidden="false" customHeight="false" outlineLevel="0" collapsed="false">
      <c r="G110" s="2" t="n">
        <v>0</v>
      </c>
      <c r="H110" s="11" t="n">
        <f aca="false">(F110+G110)/2</f>
        <v>0</v>
      </c>
      <c r="S110" s="2" t="n">
        <f aca="false">R110*0.1+H110*0.2+D110*0.3+MAX(B110,D110)*0.2+MAX(C110,D110)*0.2</f>
        <v>0</v>
      </c>
    </row>
    <row r="111" customFormat="false" ht="12.8" hidden="false" customHeight="false" outlineLevel="0" collapsed="false">
      <c r="G111" s="2" t="n">
        <v>0</v>
      </c>
      <c r="H111" s="11" t="n">
        <f aca="false">(F111+G111)/2</f>
        <v>0</v>
      </c>
      <c r="S111" s="2" t="n">
        <f aca="false">R111*0.1+H111*0.2+D111*0.3+MAX(B111,D111)*0.2+MAX(C111,D111)*0.2</f>
        <v>0</v>
      </c>
    </row>
    <row r="112" customFormat="false" ht="12.8" hidden="false" customHeight="false" outlineLevel="0" collapsed="false">
      <c r="G112" s="2" t="n">
        <v>0</v>
      </c>
      <c r="H112" s="11" t="n">
        <f aca="false">(F112+G112)/2</f>
        <v>0</v>
      </c>
      <c r="S112" s="2" t="n">
        <f aca="false">R112*0.1+H112*0.2+D112*0.3+MAX(B112,D112)*0.2+MAX(C112,D112)*0.2</f>
        <v>0</v>
      </c>
    </row>
    <row r="113" customFormat="false" ht="12.8" hidden="false" customHeight="false" outlineLevel="0" collapsed="false">
      <c r="G113" s="2" t="n">
        <v>0</v>
      </c>
      <c r="H113" s="11" t="n">
        <f aca="false">(F113+G113)/2</f>
        <v>0</v>
      </c>
      <c r="S113" s="2" t="n">
        <f aca="false">R113*0.1+H113*0.2+D113*0.3+MAX(B113,D113)*0.2+MAX(C113,D113)*0.2</f>
        <v>0</v>
      </c>
    </row>
    <row r="114" customFormat="false" ht="12.8" hidden="false" customHeight="false" outlineLevel="0" collapsed="false">
      <c r="G114" s="2" t="n">
        <v>0</v>
      </c>
      <c r="H114" s="11" t="n">
        <f aca="false">(F114+G114)/2</f>
        <v>0</v>
      </c>
      <c r="S114" s="2" t="n">
        <f aca="false">R114*0.1+H114*0.2+D114*0.3+MAX(B114,D114)*0.2+MAX(C114,D114)*0.2</f>
        <v>0</v>
      </c>
    </row>
    <row r="115" customFormat="false" ht="12.8" hidden="false" customHeight="false" outlineLevel="0" collapsed="false">
      <c r="H115" s="11" t="n">
        <f aca="false">(F115+G115)/2</f>
        <v>0</v>
      </c>
      <c r="S115" s="2" t="n">
        <f aca="false">R115*0.1+H115*0.2+D115*0.3+MAX(B115,D115)*0.2+MAX(C115,D115)*0.2</f>
        <v>0</v>
      </c>
    </row>
    <row r="116" customFormat="false" ht="12.8" hidden="false" customHeight="false" outlineLevel="0" collapsed="false">
      <c r="H116" s="11" t="n">
        <f aca="false">(F116+G116)/2</f>
        <v>0</v>
      </c>
      <c r="S116" s="2" t="n">
        <f aca="false">R116*0.1+H116*0.2+D116*0.3+MAX(B116,D116)*0.2+MAX(C116,D116)*0.2</f>
        <v>0</v>
      </c>
    </row>
    <row r="117" customFormat="false" ht="12.8" hidden="false" customHeight="false" outlineLevel="0" collapsed="false">
      <c r="H117" s="11" t="n">
        <f aca="false">(F117+G117)/2</f>
        <v>0</v>
      </c>
      <c r="S117" s="2" t="n">
        <f aca="false">R117*0.1+H117*0.2+D117*0.3+MAX(B117,D117)*0.2+MAX(C117,D117)*0.2</f>
        <v>0</v>
      </c>
    </row>
    <row r="118" customFormat="false" ht="12.8" hidden="false" customHeight="false" outlineLevel="0" collapsed="false">
      <c r="H118" s="11" t="n">
        <f aca="false">(F118+G118)/2</f>
        <v>0</v>
      </c>
      <c r="S118" s="2" t="n">
        <f aca="false">R118*0.1+H118*0.2+D118*0.3+MAX(B118,D118)*0.2+MAX(C118,D118)*0.2</f>
        <v>0</v>
      </c>
    </row>
    <row r="119" customFormat="false" ht="12.8" hidden="false" customHeight="false" outlineLevel="0" collapsed="false">
      <c r="H119" s="11" t="n">
        <f aca="false">(F119+G119)/2</f>
        <v>0</v>
      </c>
      <c r="S119" s="2" t="n">
        <f aca="false">R119*0.1+H119*0.2+D119*0.3+MAX(C119,D119)*0.2+MAX(C119,D119)*0.2</f>
        <v>0</v>
      </c>
    </row>
    <row r="120" customFormat="false" ht="12.8" hidden="false" customHeight="false" outlineLevel="0" collapsed="false">
      <c r="H120" s="11" t="n">
        <f aca="false">(F120+G120)/2</f>
        <v>0</v>
      </c>
      <c r="S120" s="2" t="n">
        <f aca="false">R120*0.1+H120*0.2+D120*0.3+MAX(C120,D120)*0.2+MAX(C120,D120)*0.2</f>
        <v>0</v>
      </c>
    </row>
    <row r="121" customFormat="false" ht="12.8" hidden="false" customHeight="false" outlineLevel="0" collapsed="false">
      <c r="H121" s="11" t="n">
        <f aca="false">(F121+G121)/2</f>
        <v>0</v>
      </c>
      <c r="S121" s="2" t="n">
        <f aca="false">R121*0.1+H121*0.2+D121*0.3+MAX(C121,D121)*0.2+MAX(C121,D121)*0.2</f>
        <v>0</v>
      </c>
    </row>
    <row r="122" customFormat="false" ht="12.8" hidden="false" customHeight="false" outlineLevel="0" collapsed="false">
      <c r="H122" s="11" t="n">
        <f aca="false">(F122+G122)/2</f>
        <v>0</v>
      </c>
      <c r="S122" s="2" t="n">
        <f aca="false">R122*0.1+H122*0.2+D122*0.3+MAX(C122,D122)*0.2+MAX(C122,D122)*0.2</f>
        <v>0</v>
      </c>
    </row>
    <row r="123" customFormat="false" ht="12.8" hidden="false" customHeight="false" outlineLevel="0" collapsed="false">
      <c r="H123" s="11" t="n">
        <f aca="false">(F123+G123)/2</f>
        <v>0</v>
      </c>
      <c r="S123" s="2" t="n">
        <f aca="false">R123*0.1+H123*0.2+D123*0.3+MAX(C123,D123)*0.2+MAX(C123,D123)*0.2</f>
        <v>0</v>
      </c>
    </row>
    <row r="124" customFormat="false" ht="12.8" hidden="false" customHeight="false" outlineLevel="0" collapsed="false">
      <c r="H124" s="11" t="n">
        <f aca="false">(F124+G124)/2</f>
        <v>0</v>
      </c>
      <c r="S124" s="2" t="n">
        <f aca="false">R124*0.1+H124*0.2+D124*0.3+MAX(C124,D124)*0.2+MAX(C124,D124)*0.2</f>
        <v>0</v>
      </c>
    </row>
    <row r="125" customFormat="false" ht="12.8" hidden="false" customHeight="false" outlineLevel="0" collapsed="false">
      <c r="H125" s="11" t="n">
        <f aca="false">(F125+G125)/2</f>
        <v>0</v>
      </c>
      <c r="S125" s="2" t="n">
        <f aca="false">R125*0.1+H125*0.2+D125*0.3+MAX(C125,D125)*0.2+MAX(C125,D125)*0.2</f>
        <v>0</v>
      </c>
    </row>
    <row r="126" customFormat="false" ht="12.8" hidden="false" customHeight="false" outlineLevel="0" collapsed="false">
      <c r="H126" s="11" t="n">
        <f aca="false">(F126+G126)/2</f>
        <v>0</v>
      </c>
      <c r="S126" s="2" t="n">
        <f aca="false">R126*0.1+H126*0.2+D126*0.3+MAX(C126,D126)*0.2+MAX(C126,D126)*0.2</f>
        <v>0</v>
      </c>
    </row>
    <row r="127" customFormat="false" ht="12.8" hidden="false" customHeight="false" outlineLevel="0" collapsed="false">
      <c r="H127" s="11" t="n">
        <f aca="false">(F127+G127)/2</f>
        <v>0</v>
      </c>
      <c r="S127" s="2" t="n">
        <f aca="false">R127*0.1+H127*0.2+D127*0.3+MAX(C127,D127)*0.2+MAX(C127,D127)*0.2</f>
        <v>0</v>
      </c>
    </row>
    <row r="128" customFormat="false" ht="12.8" hidden="false" customHeight="false" outlineLevel="0" collapsed="false">
      <c r="H128" s="11" t="n">
        <f aca="false">(F128+G128)/2</f>
        <v>0</v>
      </c>
      <c r="S128" s="2" t="n">
        <f aca="false">R128*0.1+H128*0.2+D128*0.3+MAX(C128,D128)*0.2+MAX(C128,D128)*0.2</f>
        <v>0</v>
      </c>
    </row>
    <row r="129" customFormat="false" ht="12.8" hidden="false" customHeight="false" outlineLevel="0" collapsed="false">
      <c r="H129" s="11" t="n">
        <f aca="false">(F129+G129)/2</f>
        <v>0</v>
      </c>
      <c r="S129" s="2" t="n">
        <f aca="false">R129*0.1+H129*0.2+D129*0.3+MAX(C129,D129)*0.2+MAX(C129,D129)*0.2</f>
        <v>0</v>
      </c>
    </row>
    <row r="130" customFormat="false" ht="12.8" hidden="false" customHeight="false" outlineLevel="0" collapsed="false">
      <c r="H130" s="11" t="n">
        <f aca="false">(F130+G130)/2</f>
        <v>0</v>
      </c>
      <c r="S130" s="2" t="n">
        <f aca="false">R130*0.1+H130*0.2+D130*0.3+MAX(C130,D130)*0.2+MAX(C130,D130)*0.2</f>
        <v>0</v>
      </c>
    </row>
    <row r="131" customFormat="false" ht="12.8" hidden="false" customHeight="false" outlineLevel="0" collapsed="false">
      <c r="H131" s="11" t="n">
        <f aca="false">(F131+G131)/2</f>
        <v>0</v>
      </c>
      <c r="S131" s="2" t="n">
        <f aca="false">R131*0.1+H131*0.2+D131*0.3+MAX(C131,D131)*0.2+MAX(C131,D131)*0.2</f>
        <v>0</v>
      </c>
    </row>
    <row r="132" customFormat="false" ht="12.8" hidden="false" customHeight="false" outlineLevel="0" collapsed="false">
      <c r="H132" s="11" t="n">
        <f aca="false">(F132+G132)/2</f>
        <v>0</v>
      </c>
      <c r="S132" s="2" t="n">
        <f aca="false">R132*0.1+H132*0.2+D132*0.3+MAX(C132,D132)*0.2+MAX(C132,D132)*0.2</f>
        <v>0</v>
      </c>
    </row>
    <row r="133" customFormat="false" ht="12.8" hidden="false" customHeight="false" outlineLevel="0" collapsed="false">
      <c r="H133" s="11" t="n">
        <f aca="false">(F133+G133)/2</f>
        <v>0</v>
      </c>
      <c r="S133" s="2" t="n">
        <f aca="false">R133*0.1+H133*0.2+D133*0.3+MAX(C133,D133)*0.2+MAX(C133,D133)*0.2</f>
        <v>0</v>
      </c>
    </row>
    <row r="134" customFormat="false" ht="12.8" hidden="false" customHeight="false" outlineLevel="0" collapsed="false">
      <c r="H134" s="11" t="n">
        <f aca="false">(F134+G134)/2</f>
        <v>0</v>
      </c>
      <c r="S134" s="2" t="n">
        <f aca="false">R134*0.1+H134*0.2+D134*0.3+MAX(C134,D134)*0.2+MAX(C134,D134)*0.2</f>
        <v>0</v>
      </c>
    </row>
    <row r="135" customFormat="false" ht="12.8" hidden="false" customHeight="false" outlineLevel="0" collapsed="false">
      <c r="H135" s="11" t="n">
        <f aca="false">(F135+G135)/2</f>
        <v>0</v>
      </c>
      <c r="S135" s="2" t="n">
        <f aca="false">R135*0.1+H135*0.2+D135*0.3+MAX(C135,D135)*0.2+MAX(C135,D135)*0.2</f>
        <v>0</v>
      </c>
    </row>
    <row r="136" customFormat="false" ht="12.8" hidden="false" customHeight="false" outlineLevel="0" collapsed="false">
      <c r="H136" s="11" t="n">
        <f aca="false">(F136+G136)/2</f>
        <v>0</v>
      </c>
      <c r="S136" s="2" t="n">
        <f aca="false">R136*0.1+H136*0.2+D136*0.3+MAX(C136,D136)*0.2+MAX(C136,D136)*0.2</f>
        <v>0</v>
      </c>
    </row>
    <row r="137" customFormat="false" ht="12.8" hidden="false" customHeight="false" outlineLevel="0" collapsed="false">
      <c r="H137" s="11" t="n">
        <f aca="false">(F137+G137)/2</f>
        <v>0</v>
      </c>
      <c r="S137" s="2" t="n">
        <f aca="false">R137*0.1+H137*0.2+D137*0.3+MAX(C137,D137)*0.2+MAX(C137,D137)*0.2</f>
        <v>0</v>
      </c>
    </row>
    <row r="138" customFormat="false" ht="12.8" hidden="false" customHeight="false" outlineLevel="0" collapsed="false">
      <c r="H138" s="11" t="n">
        <f aca="false">(F138+G138)/2</f>
        <v>0</v>
      </c>
      <c r="S138" s="2" t="n">
        <f aca="false">R138*0.1+H138*0.2+D138*0.3+MAX(C138,D138)*0.2+MAX(C138,D138)*0.2</f>
        <v>0</v>
      </c>
    </row>
    <row r="139" customFormat="false" ht="12.8" hidden="false" customHeight="false" outlineLevel="0" collapsed="false">
      <c r="S139" s="2" t="n">
        <f aca="false">R139*0.1+H139*0.2+D139*0.3+MAX(C139,D139)*0.2+MAX(C139,D139)*0.2</f>
        <v>0</v>
      </c>
    </row>
    <row r="140" customFormat="false" ht="12.8" hidden="false" customHeight="false" outlineLevel="0" collapsed="false">
      <c r="S140" s="2" t="n">
        <f aca="false">R140*0.1+H140*0.2+D140*0.3+MAX(C140,D140)*0.2+MAX(C140,D140)*0.2</f>
        <v>0</v>
      </c>
    </row>
  </sheetData>
  <conditionalFormatting sqref="S6:S76">
    <cfRule type="cellIs" priority="2" operator="lessThan" aboveAverage="0" equalAverage="0" bottom="0" percent="0" rank="0" text="" dxfId="6">
      <formula>8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6:S76 A1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30.63"/>
  </cols>
  <sheetData>
    <row r="1" customFormat="false" ht="19.7" hidden="false" customHeight="false" outlineLevel="0" collapsed="false">
      <c r="A1" s="22" t="s">
        <v>98</v>
      </c>
      <c r="B1" s="22"/>
    </row>
    <row r="3" customFormat="false" ht="12.8" hidden="false" customHeight="false" outlineLevel="0" collapsed="false">
      <c r="A3" s="23"/>
      <c r="B3" s="0" t="s">
        <v>99</v>
      </c>
    </row>
    <row r="4" customFormat="false" ht="12.8" hidden="false" customHeight="false" outlineLevel="0" collapsed="false">
      <c r="A4" s="24"/>
      <c r="B4" s="0" t="s">
        <v>100</v>
      </c>
    </row>
    <row r="5" customFormat="false" ht="12.8" hidden="false" customHeight="false" outlineLevel="0" collapsed="false">
      <c r="A5" s="25"/>
      <c r="B5" s="0" t="s">
        <v>101</v>
      </c>
    </row>
    <row r="6" customFormat="false" ht="12.8" hidden="false" customHeight="false" outlineLevel="0" collapsed="false">
      <c r="A6" s="26"/>
      <c r="B6" s="0" t="s">
        <v>102</v>
      </c>
    </row>
    <row r="7" customFormat="false" ht="12.8" hidden="false" customHeight="false" outlineLevel="0" collapsed="false">
      <c r="A7" s="27"/>
      <c r="B7" s="0" t="s">
        <v>103</v>
      </c>
    </row>
  </sheetData>
  <mergeCells count="1">
    <mergeCell ref="A1:B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2024-10-11T08:42:34Z</dcterms:created>
  <dc:creator>virginie</dc:creator>
  <dc:description/>
  <dc:language>fr-FR</dc:language>
  <cp:lastModifiedBy/>
  <dcterms:modified xsi:type="dcterms:W3CDTF">2025-03-12T10:56:31Z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