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lori\Downloads\ATER Toulon\RAB35\Chapitre 1 - Microbiologie Prévisionnelle\TD-microbiologie\Corrections\TD1\"/>
    </mc:Choice>
  </mc:AlternateContent>
  <xr:revisionPtr revIDLastSave="0" documentId="13_ncr:1_{6D860AEA-8F64-4B25-B98F-E5D9B380C4E2}" xr6:coauthVersionLast="47" xr6:coauthVersionMax="47" xr10:uidLastSave="{00000000-0000-0000-0000-000000000000}"/>
  <bookViews>
    <workbookView xWindow="-108" yWindow="-108" windowWidth="23256" windowHeight="12456" xr2:uid="{F8953596-499B-402D-9885-9B0B1A1B0DF8}"/>
  </bookViews>
  <sheets>
    <sheet name="Sheet1" sheetId="1" r:id="rId1"/>
    <sheet name="Sheet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2" l="1"/>
  <c r="J21" i="2"/>
  <c r="K21" i="2" s="1"/>
  <c r="M21" i="2" s="1"/>
  <c r="L20" i="2"/>
  <c r="J20" i="2"/>
  <c r="K20" i="2" s="1"/>
  <c r="M20" i="2" s="1"/>
  <c r="L19" i="2"/>
  <c r="K19" i="2"/>
  <c r="M19" i="2" s="1"/>
  <c r="J19" i="2"/>
  <c r="L18" i="2"/>
  <c r="J18" i="2"/>
  <c r="K18" i="2" s="1"/>
  <c r="M18" i="2" s="1"/>
  <c r="L17" i="2"/>
  <c r="J17" i="2"/>
  <c r="K17" i="2" s="1"/>
  <c r="M17" i="2" s="1"/>
  <c r="I17" i="2"/>
  <c r="L16" i="2"/>
  <c r="J16" i="2"/>
  <c r="I16" i="2"/>
  <c r="K16" i="2" s="1"/>
  <c r="M16" i="2" s="1"/>
  <c r="L15" i="2"/>
  <c r="J15" i="2"/>
  <c r="I15" i="2"/>
  <c r="K15" i="2" s="1"/>
  <c r="M15" i="2" s="1"/>
  <c r="L14" i="2"/>
  <c r="J14" i="2"/>
  <c r="I14" i="2"/>
  <c r="K14" i="2" s="1"/>
  <c r="M14" i="2" s="1"/>
  <c r="L13" i="2"/>
  <c r="J13" i="2"/>
  <c r="I13" i="2"/>
  <c r="K13" i="2" s="1"/>
  <c r="M13" i="2" s="1"/>
  <c r="H13" i="2"/>
  <c r="L12" i="2"/>
  <c r="J12" i="2"/>
  <c r="I12" i="2"/>
  <c r="H12" i="2"/>
  <c r="K12" i="2" s="1"/>
  <c r="M12" i="2" s="1"/>
  <c r="L11" i="2"/>
  <c r="J11" i="2"/>
  <c r="I11" i="2"/>
  <c r="H11" i="2"/>
  <c r="K11" i="2" s="1"/>
  <c r="M11" i="2" s="1"/>
  <c r="L10" i="2"/>
  <c r="J10" i="2"/>
  <c r="I10" i="2"/>
  <c r="H10" i="2"/>
  <c r="K10" i="2" s="1"/>
  <c r="M10" i="2" s="1"/>
  <c r="G10" i="2"/>
  <c r="L9" i="2"/>
  <c r="J9" i="2"/>
  <c r="I9" i="2"/>
  <c r="H9" i="2"/>
  <c r="G9" i="2"/>
  <c r="K9" i="2" s="1"/>
  <c r="M9" i="2" s="1"/>
  <c r="L8" i="2"/>
  <c r="J8" i="2"/>
  <c r="I8" i="2"/>
  <c r="H8" i="2"/>
  <c r="G8" i="2"/>
  <c r="K8" i="2" s="1"/>
  <c r="M8" i="2" s="1"/>
  <c r="L7" i="2"/>
  <c r="J7" i="2"/>
  <c r="I7" i="2"/>
  <c r="H7" i="2"/>
  <c r="G7" i="2"/>
  <c r="K7" i="2" s="1"/>
  <c r="M7" i="2" s="1"/>
  <c r="L6" i="2"/>
  <c r="J6" i="2"/>
  <c r="I6" i="2"/>
  <c r="H6" i="2"/>
  <c r="G6" i="2"/>
  <c r="K6" i="2" s="1"/>
  <c r="M6" i="2" s="1"/>
  <c r="L5" i="2"/>
  <c r="K5" i="2"/>
  <c r="M5" i="2" s="1"/>
  <c r="J5" i="2"/>
  <c r="I5" i="2"/>
  <c r="H5" i="2"/>
  <c r="G5" i="2"/>
  <c r="L4" i="2"/>
  <c r="J4" i="2"/>
  <c r="I4" i="2"/>
  <c r="H4" i="2"/>
  <c r="G4" i="2"/>
  <c r="K4" i="2" s="1"/>
  <c r="M4" i="2" s="1"/>
  <c r="L3" i="2"/>
  <c r="K3" i="2"/>
  <c r="M3" i="2" s="1"/>
  <c r="J3" i="2"/>
  <c r="I3" i="2"/>
  <c r="H3" i="2"/>
  <c r="G3" i="2"/>
  <c r="L2" i="2"/>
  <c r="J2" i="2"/>
  <c r="I2" i="2"/>
  <c r="H2" i="2"/>
  <c r="G2" i="2"/>
  <c r="K2" i="2" s="1"/>
  <c r="M2" i="2" s="1"/>
</calcChain>
</file>

<file path=xl/sharedStrings.xml><?xml version="1.0" encoding="utf-8"?>
<sst xmlns="http://schemas.openxmlformats.org/spreadsheetml/2006/main" count="95" uniqueCount="15">
  <si>
    <t>Temps (min)</t>
  </si>
  <si>
    <t>DO600</t>
  </si>
  <si>
    <t>Colonies - dilution 10^-4</t>
  </si>
  <si>
    <t>Colonies - dilution 10^-6</t>
  </si>
  <si>
    <t>Colonies - dilution 10^-5</t>
  </si>
  <si>
    <t>ND</t>
  </si>
  <si>
    <t>log(DO600)</t>
  </si>
  <si>
    <t>NA</t>
  </si>
  <si>
    <t>C4</t>
  </si>
  <si>
    <t>C0</t>
  </si>
  <si>
    <t>log(C0)</t>
  </si>
  <si>
    <t>C5</t>
  </si>
  <si>
    <t>C6</t>
  </si>
  <si>
    <t>C7</t>
  </si>
  <si>
    <t>Colonies - dilution 10^-7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</si>
</sst>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Log(X)</a:t>
            </a:r>
            <a:r>
              <a:rPr lang="en-GB" baseline="0"/>
              <a:t> en fonction du temps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Sheet1!$L$1</c:f>
              <c:strCache>
                <c:ptCount val="1"/>
                <c:pt idx="0">
                  <c:v>log(DO600)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Sheet1!$A$2:$A$21</c:f>
              <c:numCache>
                <c:formatCode>General</c:formatCode>
                <c:ptCount val="20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</c:numCache>
            </c:numRef>
          </c:cat>
          <c:val>
            <c:numRef>
              <c:f>Sheet1!$L$2:$L$21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5-4B55-AE5A-BE2392E424C5}"/>
            </c:ext>
          </c:extLst>
        </c:ser>
        <c:ser>
          <c:idx val="2"/>
          <c:order val="1"/>
          <c:tx>
            <c:strRef>
              <c:f>Sheet1!$M$1</c:f>
              <c:strCache>
                <c:ptCount val="1"/>
                <c:pt idx="0">
                  <c:v>log(C0)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Sheet1!$A$2:$A$21</c:f>
              <c:numCache>
                <c:formatCode>General</c:formatCode>
                <c:ptCount val="20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</c:numCache>
            </c:numRef>
          </c:cat>
          <c:val>
            <c:numRef>
              <c:f>Sheet1!$M$2:$M$21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95-4B55-AE5A-BE2392E42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926608"/>
        <c:axId val="647919888"/>
      </c:lineChart>
      <c:catAx>
        <c:axId val="647926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Temps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919888"/>
        <c:crosses val="autoZero"/>
        <c:auto val="1"/>
        <c:lblAlgn val="ctr"/>
        <c:lblOffset val="100"/>
        <c:noMultiLvlLbl val="0"/>
      </c:catAx>
      <c:valAx>
        <c:axId val="64791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Log()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92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Log(X)</a:t>
            </a:r>
            <a:r>
              <a:rPr lang="en-GB" baseline="0"/>
              <a:t> en fonction du temps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'Sheet1 (2)'!$L$1</c:f>
              <c:strCache>
                <c:ptCount val="1"/>
                <c:pt idx="0">
                  <c:v>log(DO600)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'Sheet1 (2)'!$A$2:$A$21</c:f>
              <c:numCache>
                <c:formatCode>General</c:formatCode>
                <c:ptCount val="20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</c:numCache>
            </c:numRef>
          </c:cat>
          <c:val>
            <c:numRef>
              <c:f>'Sheet1 (2)'!$L$2:$L$21</c:f>
              <c:numCache>
                <c:formatCode>General</c:formatCode>
                <c:ptCount val="20"/>
                <c:pt idx="0">
                  <c:v>-2</c:v>
                </c:pt>
                <c:pt idx="1">
                  <c:v>-1.9586073148417751</c:v>
                </c:pt>
                <c:pt idx="2">
                  <c:v>-2.0457574905606752</c:v>
                </c:pt>
                <c:pt idx="3">
                  <c:v>-1.9586073148417751</c:v>
                </c:pt>
                <c:pt idx="4">
                  <c:v>-1.744727494896694</c:v>
                </c:pt>
                <c:pt idx="5">
                  <c:v>-1.4685210829577449</c:v>
                </c:pt>
                <c:pt idx="6">
                  <c:v>-1.1938200260161129</c:v>
                </c:pt>
                <c:pt idx="7">
                  <c:v>-1.0132282657337552</c:v>
                </c:pt>
                <c:pt idx="8">
                  <c:v>-0.80410034759076621</c:v>
                </c:pt>
                <c:pt idx="9">
                  <c:v>-0.5767541260631921</c:v>
                </c:pt>
                <c:pt idx="10">
                  <c:v>-0.37263414340726736</c:v>
                </c:pt>
                <c:pt idx="11">
                  <c:v>-0.15926676538819329</c:v>
                </c:pt>
                <c:pt idx="12">
                  <c:v>6.1452479087193208E-2</c:v>
                </c:pt>
                <c:pt idx="13">
                  <c:v>0.25695815256093185</c:v>
                </c:pt>
                <c:pt idx="14">
                  <c:v>0.40277706961034743</c:v>
                </c:pt>
                <c:pt idx="15">
                  <c:v>0.44420098886415954</c:v>
                </c:pt>
                <c:pt idx="16">
                  <c:v>0.45055700941832905</c:v>
                </c:pt>
                <c:pt idx="17">
                  <c:v>0.44994098877333766</c:v>
                </c:pt>
                <c:pt idx="18">
                  <c:v>0.44731310882356823</c:v>
                </c:pt>
                <c:pt idx="19">
                  <c:v>0.44870631990507992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4-43AD-A73D-2DBEFF47993B}"/>
            </c:ext>
          </c:extLst>
        </c:ser>
        <c:ser>
          <c:idx val="2"/>
          <c:order val="1"/>
          <c:tx>
            <c:strRef>
              <c:f>'Sheet1 (2)'!$M$1</c:f>
              <c:strCache>
                <c:ptCount val="1"/>
                <c:pt idx="0">
                  <c:v>log(C0)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'Sheet1 (2)'!$A$2:$A$21</c:f>
              <c:numCache>
                <c:formatCode>General</c:formatCode>
                <c:ptCount val="20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</c:numCache>
            </c:numRef>
          </c:cat>
          <c:val>
            <c:numRef>
              <c:f>'Sheet1 (2)'!$M$2:$M$21</c:f>
              <c:numCache>
                <c:formatCode>General</c:formatCode>
                <c:ptCount val="20"/>
                <c:pt idx="0">
                  <c:v>6.4471580313422194</c:v>
                </c:pt>
                <c:pt idx="1">
                  <c:v>6.4313637641589869</c:v>
                </c:pt>
                <c:pt idx="2">
                  <c:v>6.5051499783199063</c:v>
                </c:pt>
                <c:pt idx="3">
                  <c:v>6.653212513775344</c:v>
                </c:pt>
                <c:pt idx="4">
                  <c:v>6.7634279935629369</c:v>
                </c:pt>
                <c:pt idx="5">
                  <c:v>6.9542425094393252</c:v>
                </c:pt>
                <c:pt idx="6">
                  <c:v>7.1818435879447726</c:v>
                </c:pt>
                <c:pt idx="7">
                  <c:v>7.4424797690644482</c:v>
                </c:pt>
                <c:pt idx="8">
                  <c:v>7.7075701760979367</c:v>
                </c:pt>
                <c:pt idx="9">
                  <c:v>8.0128372247051729</c:v>
                </c:pt>
                <c:pt idx="10">
                  <c:v>8.2552725051033065</c:v>
                </c:pt>
                <c:pt idx="11">
                  <c:v>8.5314789170422554</c:v>
                </c:pt>
                <c:pt idx="12">
                  <c:v>8.8129133566428557</c:v>
                </c:pt>
                <c:pt idx="13">
                  <c:v>9.0644579892269181</c:v>
                </c:pt>
                <c:pt idx="14">
                  <c:v>9.2624510897304297</c:v>
                </c:pt>
                <c:pt idx="15">
                  <c:v>9.5051499783199063</c:v>
                </c:pt>
                <c:pt idx="16">
                  <c:v>9.6232492903979008</c:v>
                </c:pt>
                <c:pt idx="17">
                  <c:v>9.6334684555795871</c:v>
                </c:pt>
                <c:pt idx="18">
                  <c:v>9.6127838567197355</c:v>
                </c:pt>
                <c:pt idx="19">
                  <c:v>9.6334684555795871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4-43AD-A73D-2DBEFF479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926608"/>
        <c:axId val="647919888"/>
      </c:lineChart>
      <c:catAx>
        <c:axId val="647926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Temps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919888"/>
        <c:crosses val="autoZero"/>
        <c:auto val="1"/>
        <c:lblAlgn val="ctr"/>
        <c:lblOffset val="100"/>
        <c:noMultiLvlLbl val="0"/>
      </c:catAx>
      <c:valAx>
        <c:axId val="64791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Log()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92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21</xdr:row>
      <xdr:rowOff>179070</xdr:rowOff>
    </xdr:from>
    <xdr:to>
      <xdr:col>7</xdr:col>
      <xdr:colOff>472440</xdr:colOff>
      <xdr:row>46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1187D8-CDBA-1554-3AC7-C2858DFCF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21</xdr:row>
      <xdr:rowOff>179070</xdr:rowOff>
    </xdr:from>
    <xdr:to>
      <xdr:col>7</xdr:col>
      <xdr:colOff>472440</xdr:colOff>
      <xdr:row>46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142DB8-2DA0-479C-ACA0-490D71A2A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A282-6AA9-42AC-9BE3-33B541A591D7}">
  <dimension ref="A1:M21"/>
  <sheetViews>
    <sheetView tabSelected="1" workbookViewId="0">
      <selection activeCell="G2" sqref="G2:M21"/>
    </sheetView>
  </sheetViews>
  <sheetFormatPr defaultRowHeight="14.4" x14ac:dyDescent="0.3"/>
  <cols>
    <col min="1" max="1" width="12.44140625" customWidth="1"/>
    <col min="3" max="3" width="22.109375" customWidth="1"/>
    <col min="4" max="4" width="22" customWidth="1"/>
    <col min="5" max="11" width="21.77734375" customWidth="1"/>
    <col min="12" max="12" width="11.109375" customWidth="1"/>
  </cols>
  <sheetData>
    <row r="1" spans="1:13" s="1" customFormat="1" x14ac:dyDescent="0.3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  <c r="F1" s="1" t="s">
        <v>14</v>
      </c>
      <c r="G1" s="1" t="s">
        <v>8</v>
      </c>
      <c r="H1" s="1" t="s">
        <v>11</v>
      </c>
      <c r="I1" s="1" t="s">
        <v>12</v>
      </c>
      <c r="J1" s="1" t="s">
        <v>13</v>
      </c>
      <c r="K1" s="1" t="s">
        <v>9</v>
      </c>
      <c r="L1" s="1" t="s">
        <v>6</v>
      </c>
      <c r="M1" s="1" t="s">
        <v>10</v>
      </c>
    </row>
    <row r="2" spans="1:13" x14ac:dyDescent="0.3">
      <c r="A2">
        <v>0</v>
      </c>
      <c r="B2">
        <v>0.01</v>
      </c>
      <c r="C2" s="2">
        <v>28</v>
      </c>
      <c r="D2" s="2">
        <v>3</v>
      </c>
      <c r="E2" s="2">
        <v>0</v>
      </c>
      <c r="F2" s="2">
        <v>0</v>
      </c>
      <c r="G2" s="4"/>
      <c r="H2" s="4"/>
      <c r="I2" s="4"/>
      <c r="J2" s="4"/>
      <c r="K2" s="4"/>
      <c r="L2" s="4"/>
      <c r="M2" s="4"/>
    </row>
    <row r="3" spans="1:13" x14ac:dyDescent="0.3">
      <c r="A3">
        <v>15</v>
      </c>
      <c r="B3">
        <v>1.0999999999999999E-2</v>
      </c>
      <c r="C3" s="2">
        <v>27</v>
      </c>
      <c r="D3" s="2">
        <v>2</v>
      </c>
      <c r="E3" s="2">
        <v>0</v>
      </c>
      <c r="F3" s="2">
        <v>0</v>
      </c>
      <c r="G3" s="4"/>
      <c r="H3" s="4"/>
      <c r="I3" s="4"/>
      <c r="J3" s="4"/>
      <c r="K3" s="4"/>
      <c r="L3" s="4"/>
      <c r="M3" s="4"/>
    </row>
    <row r="4" spans="1:13" x14ac:dyDescent="0.3">
      <c r="A4">
        <v>30</v>
      </c>
      <c r="B4">
        <v>8.9999999999999993E-3</v>
      </c>
      <c r="C4">
        <v>32</v>
      </c>
      <c r="D4" s="2">
        <v>2</v>
      </c>
      <c r="E4" s="2">
        <v>1</v>
      </c>
      <c r="F4" s="2">
        <v>0</v>
      </c>
      <c r="G4" s="4"/>
      <c r="H4" s="4"/>
      <c r="I4" s="4"/>
      <c r="J4" s="4"/>
      <c r="K4" s="4"/>
      <c r="L4" s="4"/>
      <c r="M4" s="4"/>
    </row>
    <row r="5" spans="1:13" x14ac:dyDescent="0.3">
      <c r="A5">
        <v>45</v>
      </c>
      <c r="B5">
        <v>1.0999999999999999E-2</v>
      </c>
      <c r="C5">
        <v>45</v>
      </c>
      <c r="D5" s="2">
        <v>4</v>
      </c>
      <c r="E5" s="2">
        <v>0</v>
      </c>
      <c r="F5" s="2">
        <v>0</v>
      </c>
      <c r="G5" s="4"/>
      <c r="H5" s="4"/>
      <c r="I5" s="4"/>
      <c r="J5" s="4"/>
      <c r="K5" s="4"/>
      <c r="L5" s="4"/>
      <c r="M5" s="4"/>
    </row>
    <row r="6" spans="1:13" x14ac:dyDescent="0.3">
      <c r="A6">
        <v>60</v>
      </c>
      <c r="B6">
        <v>1.7999999999999999E-2</v>
      </c>
      <c r="C6">
        <v>58</v>
      </c>
      <c r="D6" s="2">
        <v>5</v>
      </c>
      <c r="E6" s="2">
        <v>1</v>
      </c>
      <c r="F6" s="2">
        <v>0</v>
      </c>
      <c r="G6" s="4"/>
      <c r="H6" s="4"/>
      <c r="I6" s="4"/>
      <c r="J6" s="4"/>
      <c r="K6" s="4"/>
      <c r="L6" s="4"/>
      <c r="M6" s="4"/>
    </row>
    <row r="7" spans="1:13" x14ac:dyDescent="0.3">
      <c r="A7">
        <v>75</v>
      </c>
      <c r="B7">
        <v>3.4000000000000002E-2</v>
      </c>
      <c r="C7">
        <v>90</v>
      </c>
      <c r="D7" s="2">
        <v>10</v>
      </c>
      <c r="E7" s="2">
        <v>1</v>
      </c>
      <c r="F7" s="2">
        <v>0</v>
      </c>
      <c r="G7" s="4"/>
      <c r="H7" s="4"/>
      <c r="I7" s="4"/>
      <c r="J7" s="4"/>
      <c r="K7" s="4"/>
      <c r="L7" s="4"/>
      <c r="M7" s="4"/>
    </row>
    <row r="8" spans="1:13" x14ac:dyDescent="0.3">
      <c r="A8">
        <v>90</v>
      </c>
      <c r="B8">
        <v>6.4000000000000001E-2</v>
      </c>
      <c r="C8">
        <v>152</v>
      </c>
      <c r="D8" s="2">
        <v>13</v>
      </c>
      <c r="E8" s="2">
        <v>3</v>
      </c>
      <c r="F8" s="2">
        <v>0</v>
      </c>
      <c r="G8" s="4"/>
      <c r="H8" s="4"/>
      <c r="I8" s="4"/>
      <c r="J8" s="4"/>
      <c r="K8" s="4"/>
      <c r="L8" s="4"/>
      <c r="M8" s="4"/>
    </row>
    <row r="9" spans="1:13" x14ac:dyDescent="0.3">
      <c r="A9">
        <v>105</v>
      </c>
      <c r="B9">
        <v>9.7000000000000003E-2</v>
      </c>
      <c r="C9">
        <v>277</v>
      </c>
      <c r="D9" s="2">
        <v>29</v>
      </c>
      <c r="E9" s="2">
        <v>2</v>
      </c>
      <c r="F9" s="2">
        <v>0</v>
      </c>
      <c r="G9" s="4"/>
      <c r="H9" s="4"/>
      <c r="I9" s="4"/>
      <c r="J9" s="4"/>
      <c r="K9" s="4"/>
      <c r="L9" s="4"/>
      <c r="M9" s="4"/>
    </row>
    <row r="10" spans="1:13" x14ac:dyDescent="0.3">
      <c r="A10">
        <v>120</v>
      </c>
      <c r="B10">
        <v>0.157</v>
      </c>
      <c r="C10" s="2">
        <v>482</v>
      </c>
      <c r="D10">
        <v>51</v>
      </c>
      <c r="E10" s="2">
        <v>4</v>
      </c>
      <c r="F10" s="2">
        <v>0</v>
      </c>
      <c r="G10" s="4"/>
      <c r="H10" s="4"/>
      <c r="I10" s="4"/>
      <c r="J10" s="4"/>
      <c r="K10" s="4"/>
      <c r="L10" s="4"/>
      <c r="M10" s="4"/>
    </row>
    <row r="11" spans="1:13" x14ac:dyDescent="0.3">
      <c r="A11">
        <v>135</v>
      </c>
      <c r="B11">
        <v>0.26500000000000001</v>
      </c>
      <c r="C11" s="2" t="s">
        <v>5</v>
      </c>
      <c r="D11">
        <v>103</v>
      </c>
      <c r="E11" s="2">
        <v>12</v>
      </c>
      <c r="F11" s="2">
        <v>0</v>
      </c>
      <c r="G11" s="4"/>
      <c r="H11" s="4"/>
      <c r="I11" s="4"/>
      <c r="J11" s="4"/>
      <c r="K11" s="4"/>
      <c r="L11" s="4"/>
      <c r="M11" s="4"/>
    </row>
    <row r="12" spans="1:13" x14ac:dyDescent="0.3">
      <c r="A12">
        <v>150</v>
      </c>
      <c r="B12">
        <v>0.42399999999999999</v>
      </c>
      <c r="C12" s="2" t="s">
        <v>5</v>
      </c>
      <c r="D12">
        <v>180</v>
      </c>
      <c r="E12" s="2">
        <v>18</v>
      </c>
      <c r="F12" s="2">
        <v>1</v>
      </c>
      <c r="G12" s="4"/>
      <c r="H12" s="4"/>
      <c r="I12" s="4"/>
      <c r="J12" s="4"/>
      <c r="K12" s="4"/>
      <c r="L12" s="4"/>
      <c r="M12" s="4"/>
    </row>
    <row r="13" spans="1:13" x14ac:dyDescent="0.3">
      <c r="A13">
        <v>165</v>
      </c>
      <c r="B13">
        <v>0.69299999999999995</v>
      </c>
      <c r="C13" s="2" t="s">
        <v>5</v>
      </c>
      <c r="D13" s="2">
        <v>385</v>
      </c>
      <c r="E13">
        <v>34</v>
      </c>
      <c r="F13" s="2">
        <v>3</v>
      </c>
      <c r="G13" s="4"/>
      <c r="H13" s="4"/>
      <c r="I13" s="4"/>
      <c r="J13" s="4"/>
      <c r="K13" s="4"/>
      <c r="L13" s="4"/>
      <c r="M13" s="4"/>
    </row>
    <row r="14" spans="1:13" x14ac:dyDescent="0.3">
      <c r="A14">
        <v>180</v>
      </c>
      <c r="B14">
        <v>1.1519999999999999</v>
      </c>
      <c r="C14" s="2" t="s">
        <v>5</v>
      </c>
      <c r="D14" s="2" t="s">
        <v>5</v>
      </c>
      <c r="E14">
        <v>65</v>
      </c>
      <c r="F14" s="2">
        <v>5</v>
      </c>
      <c r="G14" s="4"/>
      <c r="H14" s="4"/>
      <c r="I14" s="4"/>
      <c r="J14" s="4"/>
      <c r="K14" s="4"/>
      <c r="L14" s="4"/>
      <c r="M14" s="4"/>
    </row>
    <row r="15" spans="1:13" x14ac:dyDescent="0.3">
      <c r="A15">
        <v>195</v>
      </c>
      <c r="B15">
        <v>1.8069999999999999</v>
      </c>
      <c r="C15" s="2" t="s">
        <v>5</v>
      </c>
      <c r="D15" s="2" t="s">
        <v>5</v>
      </c>
      <c r="E15">
        <v>116</v>
      </c>
      <c r="F15" s="2">
        <v>11</v>
      </c>
      <c r="G15" s="4"/>
      <c r="H15" s="4"/>
      <c r="I15" s="4"/>
      <c r="J15" s="4"/>
      <c r="K15" s="4"/>
      <c r="L15" s="4"/>
      <c r="M15" s="4"/>
    </row>
    <row r="16" spans="1:13" x14ac:dyDescent="0.3">
      <c r="A16">
        <v>210</v>
      </c>
      <c r="B16">
        <v>2.528</v>
      </c>
      <c r="C16" s="2" t="s">
        <v>5</v>
      </c>
      <c r="D16" s="2" t="s">
        <v>5</v>
      </c>
      <c r="E16">
        <v>183</v>
      </c>
      <c r="F16" s="2">
        <v>21</v>
      </c>
      <c r="G16" s="4"/>
      <c r="H16" s="4"/>
      <c r="I16" s="4"/>
      <c r="J16" s="4"/>
      <c r="K16" s="4"/>
      <c r="L16" s="4"/>
      <c r="M16" s="4"/>
    </row>
    <row r="17" spans="1:13" x14ac:dyDescent="0.3">
      <c r="A17">
        <v>225</v>
      </c>
      <c r="B17">
        <v>2.7810000000000001</v>
      </c>
      <c r="C17" s="2" t="s">
        <v>5</v>
      </c>
      <c r="D17" s="2" t="s">
        <v>5</v>
      </c>
      <c r="E17" s="2">
        <v>318</v>
      </c>
      <c r="F17">
        <v>32</v>
      </c>
      <c r="G17" s="4"/>
      <c r="H17" s="4"/>
      <c r="I17" s="4"/>
      <c r="J17" s="4"/>
      <c r="K17" s="4"/>
      <c r="L17" s="4"/>
      <c r="M17" s="4"/>
    </row>
    <row r="18" spans="1:13" x14ac:dyDescent="0.3">
      <c r="A18">
        <v>240</v>
      </c>
      <c r="B18">
        <v>2.8220000000000001</v>
      </c>
      <c r="C18" s="2" t="s">
        <v>5</v>
      </c>
      <c r="D18" s="2" t="s">
        <v>5</v>
      </c>
      <c r="E18" s="2" t="s">
        <v>5</v>
      </c>
      <c r="F18">
        <v>42</v>
      </c>
      <c r="G18" s="4"/>
      <c r="H18" s="4"/>
      <c r="I18" s="4"/>
      <c r="J18" s="4"/>
      <c r="K18" s="4"/>
      <c r="L18" s="4"/>
      <c r="M18" s="4"/>
    </row>
    <row r="19" spans="1:13" x14ac:dyDescent="0.3">
      <c r="A19">
        <v>255</v>
      </c>
      <c r="B19">
        <v>2.8180000000000001</v>
      </c>
      <c r="C19" s="2" t="s">
        <v>5</v>
      </c>
      <c r="D19" s="2" t="s">
        <v>5</v>
      </c>
      <c r="E19" s="2" t="s">
        <v>5</v>
      </c>
      <c r="F19">
        <v>43</v>
      </c>
      <c r="G19" s="4"/>
      <c r="H19" s="4"/>
      <c r="I19" s="4"/>
      <c r="J19" s="4"/>
      <c r="K19" s="4"/>
      <c r="L19" s="4"/>
      <c r="M19" s="4"/>
    </row>
    <row r="20" spans="1:13" x14ac:dyDescent="0.3">
      <c r="A20">
        <v>270</v>
      </c>
      <c r="B20">
        <v>2.8010000000000002</v>
      </c>
      <c r="C20" s="2" t="s">
        <v>5</v>
      </c>
      <c r="D20" s="2" t="s">
        <v>5</v>
      </c>
      <c r="E20" s="2" t="s">
        <v>5</v>
      </c>
      <c r="F20">
        <v>41</v>
      </c>
      <c r="G20" s="4"/>
      <c r="H20" s="4"/>
      <c r="I20" s="4"/>
      <c r="J20" s="4"/>
      <c r="K20" s="4"/>
      <c r="L20" s="4"/>
      <c r="M20" s="4"/>
    </row>
    <row r="21" spans="1:13" x14ac:dyDescent="0.3">
      <c r="A21">
        <v>285</v>
      </c>
      <c r="B21">
        <v>2.81</v>
      </c>
      <c r="C21" s="2" t="s">
        <v>5</v>
      </c>
      <c r="D21" s="2" t="s">
        <v>5</v>
      </c>
      <c r="E21" s="2" t="s">
        <v>5</v>
      </c>
      <c r="F21">
        <v>43</v>
      </c>
      <c r="G21" s="4"/>
      <c r="H21" s="4"/>
      <c r="I21" s="4"/>
      <c r="J21" s="4"/>
      <c r="K21" s="4"/>
      <c r="L21" s="4"/>
      <c r="M21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C5A17-1285-4745-9125-5EE0CE73ECAF}">
  <dimension ref="A1:M21"/>
  <sheetViews>
    <sheetView workbookViewId="0">
      <selection activeCell="I34" sqref="I34"/>
    </sheetView>
  </sheetViews>
  <sheetFormatPr defaultRowHeight="14.4" x14ac:dyDescent="0.3"/>
  <cols>
    <col min="1" max="1" width="12.44140625" customWidth="1"/>
    <col min="3" max="3" width="22.109375" customWidth="1"/>
    <col min="4" max="4" width="22" customWidth="1"/>
    <col min="5" max="11" width="21.77734375" customWidth="1"/>
    <col min="12" max="12" width="11.109375" customWidth="1"/>
  </cols>
  <sheetData>
    <row r="1" spans="1:13" s="1" customFormat="1" x14ac:dyDescent="0.3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  <c r="F1" s="1" t="s">
        <v>14</v>
      </c>
      <c r="G1" s="1" t="s">
        <v>8</v>
      </c>
      <c r="H1" s="1" t="s">
        <v>11</v>
      </c>
      <c r="I1" s="1" t="s">
        <v>12</v>
      </c>
      <c r="J1" s="1" t="s">
        <v>13</v>
      </c>
      <c r="K1" s="1" t="s">
        <v>9</v>
      </c>
      <c r="L1" s="1" t="s">
        <v>6</v>
      </c>
      <c r="M1" s="1" t="s">
        <v>10</v>
      </c>
    </row>
    <row r="2" spans="1:13" x14ac:dyDescent="0.3">
      <c r="A2">
        <v>0</v>
      </c>
      <c r="B2">
        <v>0.01</v>
      </c>
      <c r="C2" s="2">
        <v>28</v>
      </c>
      <c r="D2" s="2">
        <v>3</v>
      </c>
      <c r="E2" s="2">
        <v>0</v>
      </c>
      <c r="F2" s="2">
        <v>0</v>
      </c>
      <c r="G2" s="3">
        <f t="shared" ref="G2:J17" si="0">C2/0.1</f>
        <v>280</v>
      </c>
      <c r="H2">
        <f>D2/0.1</f>
        <v>30</v>
      </c>
      <c r="I2">
        <f>E2/0.1</f>
        <v>0</v>
      </c>
      <c r="J2">
        <f>F2/0.1</f>
        <v>0</v>
      </c>
      <c r="K2">
        <f>G2/10^-4</f>
        <v>2800000</v>
      </c>
      <c r="L2">
        <f t="shared" ref="L2:L21" si="1">LOG(B2)</f>
        <v>-2</v>
      </c>
      <c r="M2">
        <f>LOG(K2)</f>
        <v>6.4471580313422194</v>
      </c>
    </row>
    <row r="3" spans="1:13" x14ac:dyDescent="0.3">
      <c r="A3">
        <v>15</v>
      </c>
      <c r="B3">
        <v>1.0999999999999999E-2</v>
      </c>
      <c r="C3" s="2">
        <v>27</v>
      </c>
      <c r="D3" s="2">
        <v>2</v>
      </c>
      <c r="E3" s="2">
        <v>0</v>
      </c>
      <c r="F3" s="2">
        <v>0</v>
      </c>
      <c r="G3" s="3">
        <f t="shared" si="0"/>
        <v>270</v>
      </c>
      <c r="H3">
        <f t="shared" si="0"/>
        <v>20</v>
      </c>
      <c r="I3">
        <f t="shared" si="0"/>
        <v>0</v>
      </c>
      <c r="J3">
        <f t="shared" si="0"/>
        <v>0</v>
      </c>
      <c r="K3">
        <f t="shared" ref="K3:K9" si="2">G3/10^-4</f>
        <v>2700000</v>
      </c>
      <c r="L3">
        <f t="shared" si="1"/>
        <v>-1.9586073148417751</v>
      </c>
      <c r="M3">
        <f t="shared" ref="M3:M21" si="3">LOG(K3)</f>
        <v>6.4313637641589869</v>
      </c>
    </row>
    <row r="4" spans="1:13" x14ac:dyDescent="0.3">
      <c r="A4">
        <v>30</v>
      </c>
      <c r="B4">
        <v>8.9999999999999993E-3</v>
      </c>
      <c r="C4">
        <v>32</v>
      </c>
      <c r="D4" s="2">
        <v>2</v>
      </c>
      <c r="E4" s="2">
        <v>1</v>
      </c>
      <c r="F4" s="2">
        <v>0</v>
      </c>
      <c r="G4" s="3">
        <f t="shared" si="0"/>
        <v>320</v>
      </c>
      <c r="H4">
        <f t="shared" si="0"/>
        <v>20</v>
      </c>
      <c r="I4">
        <f t="shared" si="0"/>
        <v>10</v>
      </c>
      <c r="J4">
        <f t="shared" si="0"/>
        <v>0</v>
      </c>
      <c r="K4">
        <f t="shared" si="2"/>
        <v>3200000</v>
      </c>
      <c r="L4">
        <f t="shared" si="1"/>
        <v>-2.0457574905606752</v>
      </c>
      <c r="M4">
        <f t="shared" si="3"/>
        <v>6.5051499783199063</v>
      </c>
    </row>
    <row r="5" spans="1:13" x14ac:dyDescent="0.3">
      <c r="A5">
        <v>45</v>
      </c>
      <c r="B5">
        <v>1.0999999999999999E-2</v>
      </c>
      <c r="C5">
        <v>45</v>
      </c>
      <c r="D5" s="2">
        <v>4</v>
      </c>
      <c r="E5" s="2">
        <v>0</v>
      </c>
      <c r="F5" s="2">
        <v>0</v>
      </c>
      <c r="G5" s="3">
        <f t="shared" si="0"/>
        <v>450</v>
      </c>
      <c r="H5">
        <f t="shared" si="0"/>
        <v>40</v>
      </c>
      <c r="I5">
        <f t="shared" si="0"/>
        <v>0</v>
      </c>
      <c r="J5">
        <f t="shared" si="0"/>
        <v>0</v>
      </c>
      <c r="K5">
        <f t="shared" si="2"/>
        <v>4500000</v>
      </c>
      <c r="L5">
        <f t="shared" si="1"/>
        <v>-1.9586073148417751</v>
      </c>
      <c r="M5">
        <f t="shared" si="3"/>
        <v>6.653212513775344</v>
      </c>
    </row>
    <row r="6" spans="1:13" x14ac:dyDescent="0.3">
      <c r="A6">
        <v>60</v>
      </c>
      <c r="B6">
        <v>1.7999999999999999E-2</v>
      </c>
      <c r="C6">
        <v>58</v>
      </c>
      <c r="D6" s="2">
        <v>5</v>
      </c>
      <c r="E6" s="2">
        <v>1</v>
      </c>
      <c r="F6" s="2">
        <v>0</v>
      </c>
      <c r="G6" s="3">
        <f t="shared" si="0"/>
        <v>580</v>
      </c>
      <c r="H6">
        <f t="shared" si="0"/>
        <v>50</v>
      </c>
      <c r="I6">
        <f t="shared" si="0"/>
        <v>10</v>
      </c>
      <c r="J6">
        <f t="shared" si="0"/>
        <v>0</v>
      </c>
      <c r="K6">
        <f t="shared" si="2"/>
        <v>5800000</v>
      </c>
      <c r="L6">
        <f t="shared" si="1"/>
        <v>-1.744727494896694</v>
      </c>
      <c r="M6">
        <f t="shared" si="3"/>
        <v>6.7634279935629369</v>
      </c>
    </row>
    <row r="7" spans="1:13" x14ac:dyDescent="0.3">
      <c r="A7">
        <v>75</v>
      </c>
      <c r="B7">
        <v>3.4000000000000002E-2</v>
      </c>
      <c r="C7">
        <v>90</v>
      </c>
      <c r="D7" s="2">
        <v>10</v>
      </c>
      <c r="E7" s="2">
        <v>1</v>
      </c>
      <c r="F7" s="2">
        <v>0</v>
      </c>
      <c r="G7" s="3">
        <f t="shared" si="0"/>
        <v>900</v>
      </c>
      <c r="H7">
        <f t="shared" si="0"/>
        <v>100</v>
      </c>
      <c r="I7">
        <f t="shared" si="0"/>
        <v>10</v>
      </c>
      <c r="J7">
        <f t="shared" si="0"/>
        <v>0</v>
      </c>
      <c r="K7">
        <f t="shared" si="2"/>
        <v>9000000</v>
      </c>
      <c r="L7">
        <f t="shared" si="1"/>
        <v>-1.4685210829577449</v>
      </c>
      <c r="M7">
        <f t="shared" si="3"/>
        <v>6.9542425094393252</v>
      </c>
    </row>
    <row r="8" spans="1:13" x14ac:dyDescent="0.3">
      <c r="A8">
        <v>90</v>
      </c>
      <c r="B8">
        <v>6.4000000000000001E-2</v>
      </c>
      <c r="C8">
        <v>152</v>
      </c>
      <c r="D8" s="2">
        <v>13</v>
      </c>
      <c r="E8" s="2">
        <v>3</v>
      </c>
      <c r="F8" s="2">
        <v>0</v>
      </c>
      <c r="G8" s="3">
        <f t="shared" si="0"/>
        <v>1520</v>
      </c>
      <c r="H8">
        <f t="shared" si="0"/>
        <v>130</v>
      </c>
      <c r="I8">
        <f t="shared" si="0"/>
        <v>30</v>
      </c>
      <c r="J8">
        <f t="shared" si="0"/>
        <v>0</v>
      </c>
      <c r="K8">
        <f t="shared" si="2"/>
        <v>15200000</v>
      </c>
      <c r="L8">
        <f t="shared" si="1"/>
        <v>-1.1938200260161129</v>
      </c>
      <c r="M8">
        <f t="shared" si="3"/>
        <v>7.1818435879447726</v>
      </c>
    </row>
    <row r="9" spans="1:13" x14ac:dyDescent="0.3">
      <c r="A9">
        <v>105</v>
      </c>
      <c r="B9">
        <v>9.7000000000000003E-2</v>
      </c>
      <c r="C9">
        <v>277</v>
      </c>
      <c r="D9" s="2">
        <v>29</v>
      </c>
      <c r="E9" s="2">
        <v>2</v>
      </c>
      <c r="F9" s="2">
        <v>0</v>
      </c>
      <c r="G9" s="3">
        <f t="shared" si="0"/>
        <v>2770</v>
      </c>
      <c r="H9">
        <f t="shared" si="0"/>
        <v>290</v>
      </c>
      <c r="I9">
        <f t="shared" si="0"/>
        <v>20</v>
      </c>
      <c r="J9">
        <f t="shared" si="0"/>
        <v>0</v>
      </c>
      <c r="K9">
        <f t="shared" si="2"/>
        <v>27700000</v>
      </c>
      <c r="L9">
        <f t="shared" si="1"/>
        <v>-1.0132282657337552</v>
      </c>
      <c r="M9">
        <f t="shared" si="3"/>
        <v>7.4424797690644482</v>
      </c>
    </row>
    <row r="10" spans="1:13" x14ac:dyDescent="0.3">
      <c r="A10">
        <v>120</v>
      </c>
      <c r="B10">
        <v>0.157</v>
      </c>
      <c r="C10" s="2">
        <v>482</v>
      </c>
      <c r="D10">
        <v>51</v>
      </c>
      <c r="E10" s="2">
        <v>4</v>
      </c>
      <c r="F10" s="2">
        <v>0</v>
      </c>
      <c r="G10">
        <f t="shared" si="0"/>
        <v>4820</v>
      </c>
      <c r="H10" s="3">
        <f t="shared" si="0"/>
        <v>510</v>
      </c>
      <c r="I10">
        <f t="shared" si="0"/>
        <v>40</v>
      </c>
      <c r="J10">
        <f t="shared" si="0"/>
        <v>0</v>
      </c>
      <c r="K10">
        <f>H10/10^-5</f>
        <v>50999999.999999993</v>
      </c>
      <c r="L10">
        <f t="shared" si="1"/>
        <v>-0.80410034759076621</v>
      </c>
      <c r="M10">
        <f t="shared" si="3"/>
        <v>7.7075701760979367</v>
      </c>
    </row>
    <row r="11" spans="1:13" x14ac:dyDescent="0.3">
      <c r="A11">
        <v>135</v>
      </c>
      <c r="B11">
        <v>0.26500000000000001</v>
      </c>
      <c r="C11" s="2" t="s">
        <v>5</v>
      </c>
      <c r="D11">
        <v>103</v>
      </c>
      <c r="E11" s="2">
        <v>12</v>
      </c>
      <c r="F11" s="2">
        <v>0</v>
      </c>
      <c r="G11" t="s">
        <v>7</v>
      </c>
      <c r="H11" s="3">
        <f t="shared" si="0"/>
        <v>1030</v>
      </c>
      <c r="I11">
        <f t="shared" si="0"/>
        <v>120</v>
      </c>
      <c r="J11">
        <f t="shared" si="0"/>
        <v>0</v>
      </c>
      <c r="K11">
        <f t="shared" ref="K11:K12" si="4">H11/10^-5</f>
        <v>102999999.99999999</v>
      </c>
      <c r="L11">
        <f t="shared" si="1"/>
        <v>-0.5767541260631921</v>
      </c>
      <c r="M11">
        <f t="shared" si="3"/>
        <v>8.0128372247051729</v>
      </c>
    </row>
    <row r="12" spans="1:13" x14ac:dyDescent="0.3">
      <c r="A12">
        <v>150</v>
      </c>
      <c r="B12">
        <v>0.42399999999999999</v>
      </c>
      <c r="C12" s="2" t="s">
        <v>5</v>
      </c>
      <c r="D12">
        <v>180</v>
      </c>
      <c r="E12" s="2">
        <v>18</v>
      </c>
      <c r="F12" s="2">
        <v>1</v>
      </c>
      <c r="G12" t="s">
        <v>7</v>
      </c>
      <c r="H12" s="3">
        <f t="shared" si="0"/>
        <v>1800</v>
      </c>
      <c r="I12">
        <f t="shared" si="0"/>
        <v>180</v>
      </c>
      <c r="J12">
        <f t="shared" si="0"/>
        <v>10</v>
      </c>
      <c r="K12">
        <f t="shared" si="4"/>
        <v>180000000</v>
      </c>
      <c r="L12">
        <f t="shared" si="1"/>
        <v>-0.37263414340726736</v>
      </c>
      <c r="M12">
        <f t="shared" si="3"/>
        <v>8.2552725051033065</v>
      </c>
    </row>
    <row r="13" spans="1:13" x14ac:dyDescent="0.3">
      <c r="A13">
        <v>165</v>
      </c>
      <c r="B13">
        <v>0.69299999999999995</v>
      </c>
      <c r="C13" s="2" t="s">
        <v>5</v>
      </c>
      <c r="D13" s="2">
        <v>385</v>
      </c>
      <c r="E13">
        <v>34</v>
      </c>
      <c r="F13" s="2">
        <v>3</v>
      </c>
      <c r="G13" t="s">
        <v>7</v>
      </c>
      <c r="H13">
        <f t="shared" si="0"/>
        <v>3850</v>
      </c>
      <c r="I13" s="3">
        <f t="shared" si="0"/>
        <v>340</v>
      </c>
      <c r="J13">
        <f t="shared" si="0"/>
        <v>30</v>
      </c>
      <c r="K13">
        <f>I13/10^-6</f>
        <v>340000000</v>
      </c>
      <c r="L13">
        <f t="shared" si="1"/>
        <v>-0.15926676538819329</v>
      </c>
      <c r="M13">
        <f t="shared" si="3"/>
        <v>8.5314789170422554</v>
      </c>
    </row>
    <row r="14" spans="1:13" x14ac:dyDescent="0.3">
      <c r="A14">
        <v>180</v>
      </c>
      <c r="B14">
        <v>1.1519999999999999</v>
      </c>
      <c r="C14" s="2" t="s">
        <v>5</v>
      </c>
      <c r="D14" s="2" t="s">
        <v>5</v>
      </c>
      <c r="E14">
        <v>65</v>
      </c>
      <c r="F14" s="2">
        <v>5</v>
      </c>
      <c r="G14" t="s">
        <v>7</v>
      </c>
      <c r="H14" t="s">
        <v>7</v>
      </c>
      <c r="I14" s="3">
        <f t="shared" si="0"/>
        <v>650</v>
      </c>
      <c r="J14">
        <f t="shared" si="0"/>
        <v>50</v>
      </c>
      <c r="K14">
        <f t="shared" ref="K14:K16" si="5">I14/10^-6</f>
        <v>650000000</v>
      </c>
      <c r="L14">
        <f t="shared" si="1"/>
        <v>6.1452479087193208E-2</v>
      </c>
      <c r="M14">
        <f t="shared" si="3"/>
        <v>8.8129133566428557</v>
      </c>
    </row>
    <row r="15" spans="1:13" x14ac:dyDescent="0.3">
      <c r="A15">
        <v>195</v>
      </c>
      <c r="B15">
        <v>1.8069999999999999</v>
      </c>
      <c r="C15" s="2" t="s">
        <v>5</v>
      </c>
      <c r="D15" s="2" t="s">
        <v>5</v>
      </c>
      <c r="E15">
        <v>116</v>
      </c>
      <c r="F15" s="2">
        <v>11</v>
      </c>
      <c r="G15" t="s">
        <v>7</v>
      </c>
      <c r="H15" t="s">
        <v>7</v>
      </c>
      <c r="I15" s="3">
        <f t="shared" si="0"/>
        <v>1160</v>
      </c>
      <c r="J15">
        <f t="shared" si="0"/>
        <v>110</v>
      </c>
      <c r="K15">
        <f t="shared" si="5"/>
        <v>1160000000</v>
      </c>
      <c r="L15">
        <f t="shared" si="1"/>
        <v>0.25695815256093185</v>
      </c>
      <c r="M15">
        <f t="shared" si="3"/>
        <v>9.0644579892269181</v>
      </c>
    </row>
    <row r="16" spans="1:13" x14ac:dyDescent="0.3">
      <c r="A16">
        <v>210</v>
      </c>
      <c r="B16">
        <v>2.528</v>
      </c>
      <c r="C16" s="2" t="s">
        <v>5</v>
      </c>
      <c r="D16" s="2" t="s">
        <v>5</v>
      </c>
      <c r="E16">
        <v>183</v>
      </c>
      <c r="F16" s="2">
        <v>21</v>
      </c>
      <c r="G16" t="s">
        <v>7</v>
      </c>
      <c r="H16" t="s">
        <v>7</v>
      </c>
      <c r="I16" s="3">
        <f t="shared" si="0"/>
        <v>1830</v>
      </c>
      <c r="J16">
        <f t="shared" si="0"/>
        <v>210</v>
      </c>
      <c r="K16">
        <f t="shared" si="5"/>
        <v>1830000000</v>
      </c>
      <c r="L16">
        <f t="shared" si="1"/>
        <v>0.40277706961034743</v>
      </c>
      <c r="M16">
        <f t="shared" si="3"/>
        <v>9.2624510897304297</v>
      </c>
    </row>
    <row r="17" spans="1:13" x14ac:dyDescent="0.3">
      <c r="A17">
        <v>225</v>
      </c>
      <c r="B17">
        <v>2.7810000000000001</v>
      </c>
      <c r="C17" s="2" t="s">
        <v>5</v>
      </c>
      <c r="D17" s="2" t="s">
        <v>5</v>
      </c>
      <c r="E17" s="2">
        <v>318</v>
      </c>
      <c r="F17">
        <v>32</v>
      </c>
      <c r="G17" t="s">
        <v>7</v>
      </c>
      <c r="H17" t="s">
        <v>7</v>
      </c>
      <c r="I17">
        <f t="shared" si="0"/>
        <v>3180</v>
      </c>
      <c r="J17" s="3">
        <f t="shared" si="0"/>
        <v>320</v>
      </c>
      <c r="K17">
        <f>J17/10^-7</f>
        <v>3200000000</v>
      </c>
      <c r="L17">
        <f t="shared" si="1"/>
        <v>0.44420098886415954</v>
      </c>
      <c r="M17">
        <f t="shared" si="3"/>
        <v>9.5051499783199063</v>
      </c>
    </row>
    <row r="18" spans="1:13" x14ac:dyDescent="0.3">
      <c r="A18">
        <v>240</v>
      </c>
      <c r="B18">
        <v>2.8220000000000001</v>
      </c>
      <c r="C18" s="2" t="s">
        <v>5</v>
      </c>
      <c r="D18" s="2" t="s">
        <v>5</v>
      </c>
      <c r="E18" s="2" t="s">
        <v>5</v>
      </c>
      <c r="F18">
        <v>42</v>
      </c>
      <c r="G18" t="s">
        <v>7</v>
      </c>
      <c r="H18" t="s">
        <v>7</v>
      </c>
      <c r="I18" t="s">
        <v>7</v>
      </c>
      <c r="J18" s="3">
        <f t="shared" ref="J18:J36" si="6">F18/0.1</f>
        <v>420</v>
      </c>
      <c r="K18">
        <f t="shared" ref="K18:K21" si="7">J18/10^-7</f>
        <v>4200000000</v>
      </c>
      <c r="L18">
        <f t="shared" si="1"/>
        <v>0.45055700941832905</v>
      </c>
      <c r="M18">
        <f t="shared" si="3"/>
        <v>9.6232492903979008</v>
      </c>
    </row>
    <row r="19" spans="1:13" x14ac:dyDescent="0.3">
      <c r="A19">
        <v>255</v>
      </c>
      <c r="B19">
        <v>2.8180000000000001</v>
      </c>
      <c r="C19" s="2" t="s">
        <v>5</v>
      </c>
      <c r="D19" s="2" t="s">
        <v>5</v>
      </c>
      <c r="E19" s="2" t="s">
        <v>5</v>
      </c>
      <c r="F19">
        <v>43</v>
      </c>
      <c r="G19" t="s">
        <v>7</v>
      </c>
      <c r="H19" t="s">
        <v>7</v>
      </c>
      <c r="I19" t="s">
        <v>7</v>
      </c>
      <c r="J19" s="3">
        <f t="shared" si="6"/>
        <v>430</v>
      </c>
      <c r="K19">
        <f t="shared" si="7"/>
        <v>4300000000</v>
      </c>
      <c r="L19">
        <f t="shared" si="1"/>
        <v>0.44994098877333766</v>
      </c>
      <c r="M19">
        <f t="shared" si="3"/>
        <v>9.6334684555795871</v>
      </c>
    </row>
    <row r="20" spans="1:13" x14ac:dyDescent="0.3">
      <c r="A20">
        <v>270</v>
      </c>
      <c r="B20">
        <v>2.8010000000000002</v>
      </c>
      <c r="C20" s="2" t="s">
        <v>5</v>
      </c>
      <c r="D20" s="2" t="s">
        <v>5</v>
      </c>
      <c r="E20" s="2" t="s">
        <v>5</v>
      </c>
      <c r="F20">
        <v>41</v>
      </c>
      <c r="G20" t="s">
        <v>7</v>
      </c>
      <c r="H20" t="s">
        <v>7</v>
      </c>
      <c r="I20" t="s">
        <v>7</v>
      </c>
      <c r="J20" s="3">
        <f t="shared" si="6"/>
        <v>410</v>
      </c>
      <c r="K20">
        <f t="shared" si="7"/>
        <v>4100000000</v>
      </c>
      <c r="L20">
        <f t="shared" si="1"/>
        <v>0.44731310882356823</v>
      </c>
      <c r="M20">
        <f t="shared" si="3"/>
        <v>9.6127838567197355</v>
      </c>
    </row>
    <row r="21" spans="1:13" x14ac:dyDescent="0.3">
      <c r="A21">
        <v>285</v>
      </c>
      <c r="B21">
        <v>2.81</v>
      </c>
      <c r="C21" s="2" t="s">
        <v>5</v>
      </c>
      <c r="D21" s="2" t="s">
        <v>5</v>
      </c>
      <c r="E21" s="2" t="s">
        <v>5</v>
      </c>
      <c r="F21">
        <v>43</v>
      </c>
      <c r="G21" t="s">
        <v>7</v>
      </c>
      <c r="H21" t="s">
        <v>7</v>
      </c>
      <c r="I21" t="s">
        <v>7</v>
      </c>
      <c r="J21" s="3">
        <f t="shared" si="6"/>
        <v>430</v>
      </c>
      <c r="K21">
        <f t="shared" si="7"/>
        <v>4300000000</v>
      </c>
      <c r="L21">
        <f t="shared" si="1"/>
        <v>0.44870631990507992</v>
      </c>
      <c r="M21">
        <f t="shared" si="3"/>
        <v>9.6334684555795871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Floriane Turrel</dc:creator>
  <cp:lastModifiedBy>Floriane Turrel</cp:lastModifiedBy>
  <dcterms:created xsi:type="dcterms:W3CDTF">2025-09-07T15:01:24Z</dcterms:created>
  <dcterms:modified xsi:type="dcterms:W3CDTF">2025-09-18T08:57:39Z</dcterms:modified>
</cp:coreProperties>
</file>