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charts/chart14.xml" ContentType="application/vnd.openxmlformats-officedocument.drawingml.chart+xml"/>
  <Override PartName="/xl/charts/chart16.xml" ContentType="application/vnd.openxmlformats-officedocument.drawingml.chart+xml"/>
  <Override PartName="/xl/charts/chart4.xml" ContentType="application/vnd.openxmlformats-officedocument.drawingml.chart+xml"/>
  <Override PartName="/xl/charts/chart3.xml" ContentType="application/vnd.openxmlformats-officedocument.drawingml.chart+xml"/>
  <Override PartName="/xl/charts/chart15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_rels/drawing5.xml.rels" ContentType="application/vnd.openxmlformats-package.relationships+xml"/>
  <Override PartName="/xl/drawings/_rels/drawing2.xml.rels" ContentType="application/vnd.openxmlformats-package.relationships+xml"/>
  <Override PartName="/xl/drawings/_rels/drawing4.xml.rels" ContentType="application/vnd.openxmlformats-package.relationships+xml"/>
  <Override PartName="/xl/drawings/_rels/drawing1.xml.rels" ContentType="application/vnd.openxmlformats-package.relationships+xml"/>
  <Override PartName="/xl/drawings/_rels/drawing3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4"/>
  </bookViews>
  <sheets>
    <sheet name="HuperzineA" sheetId="1" state="visible" r:id="rId2"/>
    <sheet name="Galantamine" sheetId="2" state="visible" r:id="rId3"/>
    <sheet name="Donopezil" sheetId="3" state="visible" r:id="rId4"/>
    <sheet name="Fraction e" sheetId="4" state="visible" r:id="rId5"/>
    <sheet name="paraxon" sheetId="5" state="visible" r:id="rId6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<sst xmlns="http://schemas.openxmlformats.org/spreadsheetml/2006/main" count="216" uniqueCount="58">
  <si>
    <t xml:space="preserve">1/(ATCI -substrat) en L/mmol</t>
  </si>
  <si>
    <t xml:space="preserve">Concentration en huperzine A (nmol/L)</t>
  </si>
  <si>
    <t xml:space="preserve">1/Vo (mn.L.mol)</t>
  </si>
  <si>
    <t xml:space="preserve">exp1</t>
  </si>
  <si>
    <t xml:space="preserve">exp2</t>
  </si>
  <si>
    <t xml:space="preserve">exp3</t>
  </si>
  <si>
    <t xml:space="preserve">A. Mécanisme </t>
  </si>
  <si>
    <t xml:space="preserve">équation</t>
  </si>
  <si>
    <t xml:space="preserve">pente</t>
  </si>
  <si>
    <t xml:space="preserve">Ordonnée</t>
  </si>
  <si>
    <t xml:space="preserve">Moyenne</t>
  </si>
  <si>
    <t xml:space="preserve">0 nm/L</t>
  </si>
  <si>
    <t xml:space="preserve">EC</t>
  </si>
  <si>
    <t xml:space="preserve">25,8 nmol/L</t>
  </si>
  <si>
    <t xml:space="preserve">51,6 nmol/L</t>
  </si>
  <si>
    <t xml:space="preserve">B. Constantes Ki et K’i</t>
  </si>
  <si>
    <t xml:space="preserve">Concentration en donopezil (nmol/L)</t>
  </si>
  <si>
    <t xml:space="preserve">ordonnées à l’origine</t>
  </si>
  <si>
    <t xml:space="preserve">KI/K’I</t>
  </si>
  <si>
    <t xml:space="preserve">Concentration en galantamine (umol/L)</t>
  </si>
  <si>
    <t xml:space="preserve">0 umol/L</t>
  </si>
  <si>
    <t xml:space="preserve">0,7 umol/L</t>
  </si>
  <si>
    <t xml:space="preserve">3,5 umol/L</t>
  </si>
  <si>
    <t xml:space="preserve">CM</t>
  </si>
  <si>
    <t xml:space="preserve">sortie mer 1 gpe matin – 1 groupe am</t>
  </si>
  <si>
    <t xml:space="preserve">tp soir</t>
  </si>
  <si>
    <t xml:space="preserve">avril journée</t>
  </si>
  <si>
    <t xml:space="preserve">barjol</t>
  </si>
  <si>
    <t xml:space="preserve">tp analyse par groupe</t>
  </si>
  <si>
    <t xml:space="preserve">TD *2 3h</t>
  </si>
  <si>
    <t xml:space="preserve">1/Vo (mn.Delta(A))</t>
  </si>
  <si>
    <t xml:space="preserve">0nmol/L</t>
  </si>
  <si>
    <t xml:space="preserve">5nmol/L</t>
  </si>
  <si>
    <t xml:space="preserve">10nmol/L</t>
  </si>
  <si>
    <t xml:space="preserve">Concentration en fraction e (umol/L)</t>
  </si>
  <si>
    <t xml:space="preserve">0umol/L</t>
  </si>
  <si>
    <t xml:space="preserve">0,19umol/L</t>
  </si>
  <si>
    <t xml:space="preserve">0,37umol/L</t>
  </si>
  <si>
    <t xml:space="preserve">Groups (G)</t>
  </si>
  <si>
    <t xml:space="preserve">1umol</t>
  </si>
  <si>
    <t xml:space="preserve">2umol</t>
  </si>
  <si>
    <t xml:space="preserve">3umol</t>
  </si>
  <si>
    <t xml:space="preserve">Paraoxon only (pretreatment group)</t>
  </si>
  <si>
    <t xml:space="preserve">Paraoxon only (pre- and posttreatment group)</t>
  </si>
  <si>
    <t xml:space="preserve">Pyridostigmine pretreatment</t>
  </si>
  <si>
    <t xml:space="preserve">Pyridostigmine pretreatment + K-27 posttreatment</t>
  </si>
  <si>
    <t xml:space="preserve">Physostigmine pretreatment</t>
  </si>
  <si>
    <t xml:space="preserve">Physostigmine pretreatment + K-27 posttreatment</t>
  </si>
  <si>
    <t xml:space="preserve">Ranitidine pretreatment</t>
  </si>
  <si>
    <t xml:space="preserve">Ranitidine pretreatment + K-27 posttreatment</t>
  </si>
  <si>
    <t xml:space="preserve">Tacrine pretreatment</t>
  </si>
  <si>
    <t xml:space="preserve">Tacrine pretreatment + K-27 posttreatment</t>
  </si>
  <si>
    <t xml:space="preserve">K-27 pretreatment</t>
  </si>
  <si>
    <t xml:space="preserve">K-27 pretreatment + K-27 posttreatment</t>
  </si>
  <si>
    <t xml:space="preserve">48h</t>
  </si>
  <si>
    <t xml:space="preserve">Paraxon 1umol</t>
  </si>
  <si>
    <t xml:space="preserve">Paraxon 2umol</t>
  </si>
  <si>
    <t xml:space="preserve">Paraxon 3umol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</si>
</sst>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#,##0.00"/>
    <numFmt numFmtId="166" formatCode="#,##0.000"/>
    <numFmt numFmtId="167" formatCode="#,##0.0000"/>
    <numFmt numFmtId="168" formatCode="#,##0.000000"/>
    <numFmt numFmtId="169" formatCode="General"/>
  </numFmts>
  <fonts count="15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name val="Arial"/>
      <family val="2"/>
      <charset val="1"/>
    </font>
    <font>
      <b val="true"/>
      <sz val="12"/>
      <name val="Arial"/>
      <family val="2"/>
      <charset val="1"/>
    </font>
    <font>
      <b val="true"/>
      <sz val="14"/>
      <name val="Arial"/>
      <family val="2"/>
      <charset val="1"/>
    </font>
    <font>
      <b val="true"/>
      <sz val="10"/>
      <name val="Arial"/>
      <family val="2"/>
      <charset val="1"/>
    </font>
    <font>
      <b val="true"/>
      <sz val="15"/>
      <name val="Arial"/>
      <family val="2"/>
      <charset val="1"/>
    </font>
    <font>
      <sz val="13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sz val="12"/>
      <color rgb="FF000000"/>
      <name val="Calibri"/>
      <family val="2"/>
      <charset val="1"/>
    </font>
    <font>
      <b val="true"/>
      <sz val="12"/>
      <color rgb="FF000000"/>
      <name val="Calibri"/>
      <family val="2"/>
      <charset val="1"/>
    </font>
  </fonts>
  <fills count="19">
    <fill>
      <patternFill patternType="none"/>
    </fill>
    <fill>
      <patternFill patternType="gray125"/>
    </fill>
    <fill>
      <patternFill patternType="solid">
        <fgColor rgb="FFF2CBF8"/>
        <bgColor rgb="FFDADFDA"/>
      </patternFill>
    </fill>
    <fill>
      <patternFill patternType="solid">
        <fgColor rgb="FFAADCF7"/>
        <bgColor rgb="FF87CEFA"/>
      </patternFill>
    </fill>
    <fill>
      <patternFill patternType="solid">
        <fgColor rgb="FFFDE9A9"/>
        <bgColor rgb="FFF0E68C"/>
      </patternFill>
    </fill>
    <fill>
      <patternFill patternType="solid">
        <fgColor rgb="FFB3B3B3"/>
        <bgColor rgb="FF969C96"/>
      </patternFill>
    </fill>
    <fill>
      <patternFill patternType="solid">
        <fgColor rgb="FF848484"/>
        <bgColor rgb="FF969C96"/>
      </patternFill>
    </fill>
    <fill>
      <patternFill patternType="solid">
        <fgColor rgb="FFF9CFB5"/>
        <bgColor rgb="FFFDE9A9"/>
      </patternFill>
    </fill>
    <fill>
      <patternFill patternType="solid">
        <fgColor rgb="FFDADFDA"/>
        <bgColor rgb="FFF2CBF8"/>
      </patternFill>
    </fill>
    <fill>
      <patternFill patternType="solid">
        <fgColor rgb="FF969C96"/>
        <bgColor rgb="FF848484"/>
      </patternFill>
    </fill>
    <fill>
      <patternFill patternType="solid">
        <fgColor rgb="FF696969"/>
        <bgColor rgb="FF848484"/>
      </patternFill>
    </fill>
    <fill>
      <patternFill patternType="solid">
        <fgColor rgb="FF2CEE0E"/>
        <bgColor rgb="FF99CC00"/>
      </patternFill>
    </fill>
    <fill>
      <patternFill patternType="solid">
        <fgColor rgb="FFFFFF00"/>
        <bgColor rgb="FFFFD700"/>
      </patternFill>
    </fill>
    <fill>
      <patternFill patternType="solid">
        <fgColor rgb="FF1C99E0"/>
        <bgColor rgb="FF0084D1"/>
      </patternFill>
    </fill>
    <fill>
      <patternFill patternType="solid">
        <fgColor rgb="FFF341E8"/>
        <bgColor rgb="FFFF00FF"/>
      </patternFill>
    </fill>
    <fill>
      <patternFill patternType="solid">
        <fgColor rgb="FFF09E6F"/>
        <bgColor rgb="FFF08080"/>
      </patternFill>
    </fill>
    <fill>
      <patternFill patternType="solid">
        <fgColor rgb="FFC99C00"/>
        <bgColor rgb="FFF09E6F"/>
      </patternFill>
    </fill>
    <fill>
      <patternFill patternType="solid">
        <fgColor rgb="FFA15EAE"/>
        <bgColor rgb="FF848484"/>
      </patternFill>
    </fill>
    <fill>
      <patternFill patternType="solid">
        <fgColor rgb="FFFF6347"/>
        <bgColor rgb="FFF08080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4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4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7" fillId="4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4" borderId="1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4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6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4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0" fillId="4" borderId="1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4" fillId="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6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6" fontId="0" fillId="7" borderId="1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0" fillId="4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4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7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3" fillId="8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9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1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8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9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1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11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9" fontId="0" fillId="8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12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9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1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13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3" fillId="14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3" fillId="15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3" fillId="16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3" fillId="17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3" fillId="18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9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2CBF8"/>
      <rgbColor rgb="FFFF420E"/>
      <rgbColor rgb="FF2CEE0E"/>
      <rgbColor rgb="FF0000FF"/>
      <rgbColor rgb="FFFFFF00"/>
      <rgbColor rgb="FFF341E8"/>
      <rgbColor rgb="FF00FFFF"/>
      <rgbColor rgb="FF800000"/>
      <rgbColor rgb="FF008000"/>
      <rgbColor rgb="FF000080"/>
      <rgbColor rgb="FF808000"/>
      <rgbColor rgb="FF800080"/>
      <rgbColor rgb="FF1C99E0"/>
      <rgbColor rgb="FFB3B3B3"/>
      <rgbColor rgb="FF848484"/>
      <rgbColor rgb="FF9999FF"/>
      <rgbColor rgb="FFA15EAE"/>
      <rgbColor rgb="FFF0E68C"/>
      <rgbColor rgb="FFAADCF7"/>
      <rgbColor rgb="FF660066"/>
      <rgbColor rgb="FFF08080"/>
      <rgbColor rgb="FF0084D1"/>
      <rgbColor rgb="FFDADFDA"/>
      <rgbColor rgb="FF000080"/>
      <rgbColor rgb="FFFF00FF"/>
      <rgbColor rgb="FFFFD32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DE9A9"/>
      <rgbColor rgb="FF87CEFA"/>
      <rgbColor rgb="FFF09E6F"/>
      <rgbColor rgb="FFCC99FF"/>
      <rgbColor rgb="FFF9CFB5"/>
      <rgbColor rgb="FF4682B4"/>
      <rgbColor rgb="FF66CDAA"/>
      <rgbColor rgb="FF99CC00"/>
      <rgbColor rgb="FFFFD700"/>
      <rgbColor rgb="FFC99C00"/>
      <rgbColor rgb="FFFF6347"/>
      <rgbColor rgb="FF696969"/>
      <rgbColor rgb="FF969C96"/>
      <rgbColor rgb="FF004586"/>
      <rgbColor rgb="FF2E8B57"/>
      <rgbColor rgb="FF003300"/>
      <rgbColor rgb="FF333300"/>
      <rgbColor rgb="FF993300"/>
      <rgbColor rgb="FF8A2BE2"/>
      <rgbColor rgb="FF66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sharedStrings" Target="sharedStrings.xml"/>
</Relationships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pc="-1" strike="noStrike">
                <a:latin typeface="Arial"/>
              </a:defRPr>
            </a:pPr>
            <a:r>
              <a:rPr b="0" sz="1300" spc="-1" strike="noStrike">
                <a:latin typeface="Arial"/>
              </a:rPr>
              <a:t>Graphique secondaire pente en fonction de la concentration en inhibiteur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72598479612992"/>
          <c:y val="0.155178872448024"/>
          <c:w val="0.622955540198111"/>
          <c:h val="0.684304176812137"/>
        </c:manualLayout>
      </c:layout>
      <c:scatterChart>
        <c:scatterStyle val="lineMarker"/>
        <c:varyColors val="0"/>
        <c:ser>
          <c:idx val="0"/>
          <c:order val="0"/>
          <c:spPr>
            <a:solidFill>
              <a:srgbClr val="004586"/>
            </a:solidFill>
            <a:ln w="28800">
              <a:noFill/>
            </a:ln>
          </c:spPr>
          <c:marker>
            <c:symbol val="square"/>
            <c:size val="8"/>
            <c:spPr>
              <a:solidFill>
                <a:srgbClr val="004586"/>
              </a:solidFill>
            </c:spPr>
          </c:marker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trendline>
            <c:spPr>
              <a:ln w="0">
                <a:solidFill>
                  <a:srgbClr val="004586"/>
                </a:solidFill>
              </a:ln>
            </c:spPr>
            <c:trendlineType val="linear"/>
            <c:forward val="0"/>
            <c:backward val="33"/>
            <c:dispRSqr val="1"/>
            <c:dispEq val="1"/>
          </c:trendline>
          <c:xVal>
            <c:numRef>
              <c:f>Donopezil!$B$76:$B$78</c:f>
              <c:numCache>
                <c:formatCode>General</c:formatCode>
                <c:ptCount val="3"/>
                <c:pt idx="0">
                  <c:v>0</c:v>
                </c:pt>
                <c:pt idx="1">
                  <c:v>5</c:v>
                </c:pt>
                <c:pt idx="2">
                  <c:v>10</c:v>
                </c:pt>
              </c:numCache>
            </c:numRef>
          </c:xVal>
          <c:yVal>
            <c:numRef>
              <c:f>Donopezil!$C$76:$C$78</c:f>
              <c:numCache>
                <c:formatCode>General</c:formatCode>
                <c:ptCount val="3"/>
                <c:pt idx="0">
                  <c:v>0.320974598166565</c:v>
                </c:pt>
                <c:pt idx="1">
                  <c:v>1.07723119503567</c:v>
                </c:pt>
                <c:pt idx="2">
                  <c:v>1.47755037291268</c:v>
                </c:pt>
              </c:numCache>
            </c:numRef>
          </c:yVal>
          <c:smooth val="0"/>
        </c:ser>
        <c:axId val="30544430"/>
        <c:axId val="66545835"/>
      </c:scatterChart>
      <c:valAx>
        <c:axId val="30544430"/>
        <c:scaling>
          <c:orientation val="minMax"/>
          <c:min val="-5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900" spc="-1" strike="noStrike">
                    <a:latin typeface="Arial"/>
                  </a:defRPr>
                </a:pPr>
                <a:r>
                  <a:rPr b="0" sz="900" spc="-1" strike="noStrike">
                    <a:latin typeface="Arial"/>
                  </a:rPr>
                  <a:t>(I) nmol/L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#,##0.000" sourceLinked="0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66545835"/>
        <c:crosses val="autoZero"/>
        <c:crossBetween val="midCat"/>
      </c:valAx>
      <c:valAx>
        <c:axId val="66545835"/>
        <c:scaling>
          <c:orientation val="minMax"/>
        </c:scaling>
        <c:delete val="0"/>
        <c:axPos val="l"/>
        <c:majorGridlines>
          <c:spPr>
            <a:ln w="0">
              <a:solidFill>
                <a:srgbClr val="b3b3b3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900" spc="-1" strike="noStrike">
                    <a:latin typeface="Arial"/>
                  </a:defRPr>
                </a:pPr>
                <a:r>
                  <a:rPr b="0" sz="900" spc="-1" strike="noStrike">
                    <a:latin typeface="Arial"/>
                  </a:rPr>
                  <a:t>pente mn-1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#,##0.000" sourceLinked="0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30544430"/>
        <c:crosses val="autoZero"/>
        <c:crossBetween val="midCat"/>
      </c:valAx>
      <c:spPr>
        <a:noFill/>
        <a:ln w="0">
          <a:solidFill>
            <a:srgbClr val="b3b3b3"/>
          </a:solidFill>
        </a:ln>
      </c:spPr>
    </c:plotArea>
    <c:plotVisOnly val="1"/>
    <c:dispBlanksAs val="span"/>
  </c:chart>
  <c:spPr>
    <a:solidFill>
      <a:srgbClr val="ffffff"/>
    </a:solidFill>
    <a:ln w="0">
      <a:noFill/>
    </a:ln>
  </c:sp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pc="-1" strike="noStrike">
                <a:latin typeface="Arial"/>
              </a:defRPr>
            </a:pPr>
            <a:r>
              <a:rPr b="0" sz="1300" spc="-1" strike="noStrike">
                <a:latin typeface="Arial"/>
              </a:rPr>
              <a:t>Graphique secondaire ordonnée à l'origine en fonction de la concentration en inhibiteur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72488957723857"/>
          <c:y val="0.155178872448024"/>
          <c:w val="0.622899099409167"/>
          <c:h val="0.684304176812137"/>
        </c:manualLayout>
      </c:layout>
      <c:scatterChart>
        <c:scatterStyle val="lineMarker"/>
        <c:varyColors val="0"/>
        <c:ser>
          <c:idx val="0"/>
          <c:order val="0"/>
          <c:spPr>
            <a:solidFill>
              <a:srgbClr val="004586"/>
            </a:solidFill>
            <a:ln w="28800">
              <a:noFill/>
            </a:ln>
          </c:spPr>
          <c:marker>
            <c:symbol val="square"/>
            <c:size val="8"/>
            <c:spPr>
              <a:solidFill>
                <a:srgbClr val="004586"/>
              </a:solidFill>
            </c:spPr>
          </c:marker>
          <c:dPt>
            <c:idx val="1"/>
            <c:marker>
              <c:symbol val="square"/>
              <c:size val="8"/>
              <c:spPr>
                <a:solidFill>
                  <a:srgbClr val="004586"/>
                </a:solidFill>
              </c:spPr>
            </c:marker>
          </c:dPt>
          <c:dLbls>
            <c:dLbl>
              <c:idx val="1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r"/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trendline>
            <c:spPr>
              <a:ln w="0">
                <a:solidFill>
                  <a:srgbClr val="004586"/>
                </a:solidFill>
              </a:ln>
            </c:spPr>
            <c:trendlineType val="linear"/>
            <c:forward val="0"/>
            <c:backward val="110"/>
            <c:dispRSqr val="1"/>
            <c:dispEq val="1"/>
          </c:trendline>
          <c:xVal>
            <c:numRef>
              <c:f>Donopezil!$B$76:$B$78</c:f>
              <c:numCache>
                <c:formatCode>General</c:formatCode>
                <c:ptCount val="3"/>
                <c:pt idx="0">
                  <c:v>0</c:v>
                </c:pt>
                <c:pt idx="1">
                  <c:v>5</c:v>
                </c:pt>
                <c:pt idx="2">
                  <c:v>10</c:v>
                </c:pt>
              </c:numCache>
            </c:numRef>
          </c:xVal>
          <c:yVal>
            <c:numRef>
              <c:f>Donopezil!$D$76:$D$78</c:f>
              <c:numCache>
                <c:formatCode>General</c:formatCode>
                <c:ptCount val="3"/>
                <c:pt idx="0">
                  <c:v>9.41922851087972</c:v>
                </c:pt>
                <c:pt idx="1">
                  <c:v>24.5144870379608</c:v>
                </c:pt>
                <c:pt idx="2">
                  <c:v>31.0381337482818</c:v>
                </c:pt>
              </c:numCache>
            </c:numRef>
          </c:yVal>
          <c:smooth val="0"/>
        </c:ser>
        <c:axId val="77108598"/>
        <c:axId val="61713015"/>
      </c:scatterChart>
      <c:valAx>
        <c:axId val="77108598"/>
        <c:scaling>
          <c:orientation val="minMax"/>
          <c:min val="-5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900" spc="-1" strike="noStrike">
                    <a:latin typeface="Arial"/>
                  </a:defRPr>
                </a:pPr>
                <a:r>
                  <a:rPr b="0" sz="900" spc="-1" strike="noStrike">
                    <a:latin typeface="Arial"/>
                  </a:rPr>
                  <a:t>(I) nmol/L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#,##0.000" sourceLinked="0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61713015"/>
        <c:crosses val="autoZero"/>
        <c:crossBetween val="midCat"/>
      </c:valAx>
      <c:valAx>
        <c:axId val="61713015"/>
        <c:scaling>
          <c:orientation val="minMax"/>
        </c:scaling>
        <c:delete val="0"/>
        <c:axPos val="l"/>
        <c:majorGridlines>
          <c:spPr>
            <a:ln w="0">
              <a:solidFill>
                <a:srgbClr val="b3b3b3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900" spc="-1" strike="noStrike">
                    <a:latin typeface="Arial"/>
                  </a:defRPr>
                </a:pPr>
                <a:r>
                  <a:rPr b="0" sz="900" spc="-1" strike="noStrike">
                    <a:latin typeface="Arial"/>
                  </a:rPr>
                  <a:t>pente mn-1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#,##0.000" sourceLinked="0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77108598"/>
        <c:crosses val="autoZero"/>
        <c:crossBetween val="midCat"/>
      </c:valAx>
      <c:spPr>
        <a:noFill/>
        <a:ln w="0">
          <a:solidFill>
            <a:srgbClr val="b3b3b3"/>
          </a:solidFill>
        </a:ln>
      </c:spPr>
    </c:plotArea>
    <c:plotVisOnly val="1"/>
    <c:dispBlanksAs val="span"/>
  </c:chart>
  <c:spPr>
    <a:solidFill>
      <a:srgbClr val="ffffff"/>
    </a:solidFill>
    <a:ln w="0">
      <a:noFill/>
    </a:ln>
  </c:spPr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pc="-1" strike="noStrike">
                <a:latin typeface="Arial"/>
              </a:defRPr>
            </a:pPr>
            <a:r>
              <a:rPr b="0" sz="1300" spc="-1" strike="noStrike">
                <a:latin typeface="Arial"/>
              </a:rPr>
              <a:t>Étude cinétique de l'AChE sur le substrat ATCI en présence ou non de fraction e</a:t>
            </a:r>
          </a:p>
        </c:rich>
      </c:tx>
      <c:layout>
        <c:manualLayout>
          <c:xMode val="edge"/>
          <c:yMode val="edge"/>
          <c:x val="0.151325983973082"/>
          <c:y val="0.095256885802225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4413600743791"/>
          <c:y val="0.201325862205035"/>
          <c:w val="0.743480763270908"/>
          <c:h val="0.636808460263594"/>
        </c:manualLayout>
      </c:layout>
      <c:scatterChart>
        <c:scatterStyle val="lineMarker"/>
        <c:varyColors val="0"/>
        <c:ser>
          <c:idx val="0"/>
          <c:order val="0"/>
          <c:tx>
            <c:strRef>
              <c:f>'Fraction e'!$B$25</c:f>
              <c:strCache>
                <c:ptCount val="1"/>
                <c:pt idx="0">
                  <c:v>0umol/L</c:v>
                </c:pt>
              </c:strCache>
            </c:strRef>
          </c:tx>
          <c:spPr>
            <a:solidFill>
              <a:srgbClr val="004586"/>
            </a:solidFill>
            <a:ln w="28800">
              <a:noFill/>
            </a:ln>
          </c:spPr>
          <c:marker>
            <c:symbol val="square"/>
            <c:size val="3"/>
            <c:spPr>
              <a:solidFill>
                <a:srgbClr val="004586"/>
              </a:solidFill>
            </c:spPr>
          </c:marker>
          <c:dPt>
            <c:idx val="2"/>
            <c:marker>
              <c:symbol val="square"/>
              <c:size val="3"/>
              <c:spPr>
                <a:solidFill>
                  <a:srgbClr val="004586"/>
                </a:solidFill>
              </c:spPr>
            </c:marker>
          </c:dPt>
          <c:dPt>
            <c:idx val="3"/>
            <c:marker>
              <c:symbol val="square"/>
              <c:size val="3"/>
              <c:spPr>
                <a:solidFill>
                  <a:srgbClr val="004586"/>
                </a:solidFill>
              </c:spPr>
            </c:marker>
          </c:dPt>
          <c:dLbls>
            <c:dLbl>
              <c:idx val="2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r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3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r"/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trendline>
            <c:spPr>
              <a:ln w="0">
                <a:solidFill>
                  <a:srgbClr val="004586"/>
                </a:solidFill>
              </a:ln>
            </c:spPr>
            <c:trendlineType val="linear"/>
            <c:forward val="0"/>
            <c:backward val="35"/>
            <c:dispRSqr val="1"/>
            <c:dispEq val="1"/>
          </c:trendline>
          <c:errBars>
            <c:errDir val="y"/>
            <c:errBarType val="both"/>
            <c:errValType val="cust"/>
            <c:noEndCap val="0"/>
            <c:plus>
              <c:numRef>
                <c:f>'Fraction e'!$D$25:$H$25</c:f>
                <c:numCache>
                  <c:formatCode>General</c:formatCode>
                  <c:ptCount val="5"/>
                  <c:pt idx="0">
                    <c:v>0.0906089812461513</c:v>
                  </c:pt>
                  <c:pt idx="1">
                    <c:v>0.116734857011403</c:v>
                  </c:pt>
                  <c:pt idx="2">
                    <c:v>0.127804686845953</c:v>
                  </c:pt>
                  <c:pt idx="3">
                    <c:v>0.174720160916671</c:v>
                  </c:pt>
                  <c:pt idx="4">
                    <c:v>0.249131772535679</c:v>
                  </c:pt>
                </c:numCache>
              </c:numRef>
            </c:plus>
            <c:minus>
              <c:numRef>
                <c:f>'Fraction e'!$D$25:$H$25</c:f>
                <c:numCache>
                  <c:formatCode>General</c:formatCode>
                  <c:ptCount val="5"/>
                  <c:pt idx="0">
                    <c:v>0.0906089812461513</c:v>
                  </c:pt>
                  <c:pt idx="1">
                    <c:v>0.116734857011403</c:v>
                  </c:pt>
                  <c:pt idx="2">
                    <c:v>0.127804686845953</c:v>
                  </c:pt>
                  <c:pt idx="3">
                    <c:v>0.174720160916671</c:v>
                  </c:pt>
                  <c:pt idx="4">
                    <c:v>0.249131772535679</c:v>
                  </c:pt>
                </c:numCache>
              </c:numRef>
            </c:minus>
            <c:spPr>
              <a:ln w="0">
                <a:solidFill>
                  <a:srgbClr val="000000"/>
                </a:solidFill>
              </a:ln>
            </c:spPr>
          </c:errBars>
          <c:xVal>
            <c:numRef>
              <c:f>'Fraction e'!$D$23:$H$23</c:f>
              <c:numCache>
                <c:formatCode>General</c:formatCode>
                <c:ptCount val="5"/>
                <c:pt idx="0">
                  <c:v>4.16</c:v>
                </c:pt>
                <c:pt idx="1">
                  <c:v>5</c:v>
                </c:pt>
                <c:pt idx="2">
                  <c:v>6</c:v>
                </c:pt>
                <c:pt idx="3">
                  <c:v>8.3</c:v>
                </c:pt>
                <c:pt idx="4">
                  <c:v>12.5</c:v>
                </c:pt>
              </c:numCache>
            </c:numRef>
          </c:xVal>
          <c:yVal>
            <c:numRef>
              <c:f>'Fraction e'!$D$24:$H$24</c:f>
              <c:numCache>
                <c:formatCode>General</c:formatCode>
                <c:ptCount val="5"/>
                <c:pt idx="0">
                  <c:v>1.8099155008222</c:v>
                </c:pt>
                <c:pt idx="1">
                  <c:v>2.33178018652726</c:v>
                </c:pt>
                <c:pt idx="2">
                  <c:v>2.55290017191363</c:v>
                </c:pt>
                <c:pt idx="3">
                  <c:v>3.49003733625642</c:v>
                </c:pt>
                <c:pt idx="4">
                  <c:v>4.97641018206225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'Fraction e'!$B$28</c:f>
              <c:strCache>
                <c:ptCount val="1"/>
                <c:pt idx="0">
                  <c:v>0,19umol/L</c:v>
                </c:pt>
              </c:strCache>
            </c:strRef>
          </c:tx>
          <c:spPr>
            <a:solidFill>
              <a:srgbClr val="ff420e"/>
            </a:solidFill>
            <a:ln w="28800">
              <a:noFill/>
            </a:ln>
          </c:spPr>
          <c:marker>
            <c:symbol val="diamond"/>
            <c:size val="3"/>
            <c:spPr>
              <a:solidFill>
                <a:srgbClr val="ff420e"/>
              </a:solidFill>
            </c:spPr>
          </c:marker>
          <c:dPt>
            <c:idx val="2"/>
            <c:marker>
              <c:symbol val="diamond"/>
              <c:size val="3"/>
              <c:spPr>
                <a:solidFill>
                  <a:srgbClr val="ff420e"/>
                </a:solidFill>
              </c:spPr>
            </c:marker>
          </c:dPt>
          <c:dPt>
            <c:idx val="3"/>
            <c:marker>
              <c:symbol val="diamond"/>
              <c:size val="3"/>
              <c:spPr>
                <a:solidFill>
                  <a:srgbClr val="ff420e"/>
                </a:solidFill>
              </c:spPr>
            </c:marker>
          </c:dPt>
          <c:dLbls>
            <c:dLbl>
              <c:idx val="2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r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3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r"/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trendline>
            <c:spPr>
              <a:ln w="0">
                <a:solidFill>
                  <a:srgbClr val="ff420e"/>
                </a:solidFill>
              </a:ln>
            </c:spPr>
            <c:trendlineType val="linear"/>
            <c:forward val="0"/>
            <c:backward val="37"/>
            <c:dispRSqr val="1"/>
            <c:dispEq val="1"/>
          </c:trendline>
          <c:errBars>
            <c:errDir val="y"/>
            <c:errBarType val="both"/>
            <c:errValType val="cust"/>
            <c:noEndCap val="0"/>
            <c:plus>
              <c:numRef>
                <c:f>'Fraction e'!$D$28:$H$28</c:f>
                <c:numCache>
                  <c:formatCode>General</c:formatCode>
                  <c:ptCount val="5"/>
                  <c:pt idx="0">
                    <c:v>0.159775217292709</c:v>
                  </c:pt>
                  <c:pt idx="1">
                    <c:v>0.185540919579943</c:v>
                  </c:pt>
                  <c:pt idx="2">
                    <c:v>0.20236780161051</c:v>
                  </c:pt>
                  <c:pt idx="3">
                    <c:v>0.245716352957223</c:v>
                  </c:pt>
                  <c:pt idx="4">
                    <c:v>0.326937054614915</c:v>
                  </c:pt>
                </c:numCache>
              </c:numRef>
            </c:plus>
            <c:minus>
              <c:numRef>
                <c:f>'Fraction e'!$D$28:$H$28</c:f>
                <c:numCache>
                  <c:formatCode>General</c:formatCode>
                  <c:ptCount val="5"/>
                  <c:pt idx="0">
                    <c:v>0.159775217292709</c:v>
                  </c:pt>
                  <c:pt idx="1">
                    <c:v>0.185540919579943</c:v>
                  </c:pt>
                  <c:pt idx="2">
                    <c:v>0.20236780161051</c:v>
                  </c:pt>
                  <c:pt idx="3">
                    <c:v>0.245716352957223</c:v>
                  </c:pt>
                  <c:pt idx="4">
                    <c:v>0.326937054614915</c:v>
                  </c:pt>
                </c:numCache>
              </c:numRef>
            </c:minus>
            <c:spPr>
              <a:ln w="0">
                <a:solidFill>
                  <a:srgbClr val="000000"/>
                </a:solidFill>
              </a:ln>
            </c:spPr>
          </c:errBars>
          <c:xVal>
            <c:numRef>
              <c:f>'Fraction e'!$D$23:$H$23</c:f>
              <c:numCache>
                <c:formatCode>General</c:formatCode>
                <c:ptCount val="5"/>
                <c:pt idx="0">
                  <c:v>4.16</c:v>
                </c:pt>
                <c:pt idx="1">
                  <c:v>5</c:v>
                </c:pt>
                <c:pt idx="2">
                  <c:v>6</c:v>
                </c:pt>
                <c:pt idx="3">
                  <c:v>8.3</c:v>
                </c:pt>
                <c:pt idx="4">
                  <c:v>12.5</c:v>
                </c:pt>
              </c:numCache>
            </c:numRef>
          </c:xVal>
          <c:yVal>
            <c:numRef>
              <c:f>'Fraction e'!$D$27:$H$27</c:f>
              <c:numCache>
                <c:formatCode>General</c:formatCode>
                <c:ptCount val="5"/>
                <c:pt idx="0">
                  <c:v>3.19151190586405</c:v>
                </c:pt>
                <c:pt idx="1">
                  <c:v>3.70618212197159</c:v>
                </c:pt>
                <c:pt idx="2">
                  <c:v>4.04229929489172</c:v>
                </c:pt>
                <c:pt idx="3">
                  <c:v>4.90818713450293</c:v>
                </c:pt>
                <c:pt idx="4">
                  <c:v>6.53057163652668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'Fraction e'!$B$30</c:f>
              <c:strCache>
                <c:ptCount val="1"/>
                <c:pt idx="0">
                  <c:v>0,37</c:v>
                </c:pt>
              </c:strCache>
            </c:strRef>
          </c:tx>
          <c:spPr>
            <a:solidFill>
              <a:srgbClr val="ffd320"/>
            </a:solidFill>
            <a:ln w="28800">
              <a:noFill/>
            </a:ln>
          </c:spPr>
          <c:marker>
            <c:symbol val="triangle"/>
            <c:size val="3"/>
            <c:spPr>
              <a:solidFill>
                <a:srgbClr val="ffd320"/>
              </a:solidFill>
            </c:spPr>
          </c:marker>
          <c:dPt>
            <c:idx val="1"/>
            <c:marker>
              <c:symbol val="triangle"/>
              <c:size val="3"/>
              <c:spPr>
                <a:solidFill>
                  <a:srgbClr val="ffd320"/>
                </a:solidFill>
              </c:spPr>
            </c:marker>
          </c:dPt>
          <c:dPt>
            <c:idx val="2"/>
            <c:marker>
              <c:symbol val="triangle"/>
              <c:size val="3"/>
              <c:spPr>
                <a:solidFill>
                  <a:srgbClr val="ffd320"/>
                </a:solidFill>
              </c:spPr>
            </c:marker>
          </c:dPt>
          <c:dPt>
            <c:idx val="3"/>
            <c:marker>
              <c:symbol val="triangle"/>
              <c:size val="3"/>
              <c:spPr>
                <a:solidFill>
                  <a:srgbClr val="ffd320"/>
                </a:solidFill>
              </c:spPr>
            </c:marker>
          </c:dPt>
          <c:dLbls>
            <c:dLbl>
              <c:idx val="1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r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2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r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3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r"/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trendline>
            <c:spPr>
              <a:ln w="0">
                <a:solidFill>
                  <a:srgbClr val="ffd320"/>
                </a:solidFill>
              </a:ln>
            </c:spPr>
            <c:trendlineType val="linear"/>
            <c:forward val="0"/>
            <c:backward val="40"/>
            <c:dispRSqr val="1"/>
            <c:dispEq val="1"/>
          </c:trendline>
          <c:errBars>
            <c:errDir val="y"/>
            <c:errBarType val="both"/>
            <c:errValType val="cust"/>
            <c:noEndCap val="0"/>
            <c:plus>
              <c:numRef>
                <c:f>'Fraction e'!$D$31:$H$31</c:f>
                <c:numCache>
                  <c:formatCode>General</c:formatCode>
                  <c:ptCount val="5"/>
                  <c:pt idx="0">
                    <c:v>0.293778066159772</c:v>
                  </c:pt>
                  <c:pt idx="1">
                    <c:v>0.310190906927243</c:v>
                  </c:pt>
                  <c:pt idx="2">
                    <c:v>0.335979503023142</c:v>
                  </c:pt>
                  <c:pt idx="3">
                    <c:v>0.376096458607993</c:v>
                  </c:pt>
                  <c:pt idx="4">
                    <c:v>0.454455568852613</c:v>
                  </c:pt>
                </c:numCache>
              </c:numRef>
            </c:plus>
            <c:minus>
              <c:numRef>
                <c:f>'Fraction e'!$D$31:$H$31</c:f>
                <c:numCache>
                  <c:formatCode>General</c:formatCode>
                  <c:ptCount val="5"/>
                  <c:pt idx="0">
                    <c:v>0.293778066159772</c:v>
                  </c:pt>
                  <c:pt idx="1">
                    <c:v>0.310190906927243</c:v>
                  </c:pt>
                  <c:pt idx="2">
                    <c:v>0.335979503023142</c:v>
                  </c:pt>
                  <c:pt idx="3">
                    <c:v>0.376096458607993</c:v>
                  </c:pt>
                  <c:pt idx="4">
                    <c:v>0.454455568852613</c:v>
                  </c:pt>
                </c:numCache>
              </c:numRef>
            </c:minus>
            <c:spPr>
              <a:ln w="0">
                <a:solidFill>
                  <a:srgbClr val="000000"/>
                </a:solidFill>
              </a:ln>
            </c:spPr>
          </c:errBars>
          <c:xVal>
            <c:numRef>
              <c:f>'Fraction e'!$D$23:$H$23</c:f>
              <c:numCache>
                <c:formatCode>General</c:formatCode>
                <c:ptCount val="5"/>
                <c:pt idx="0">
                  <c:v>4.16</c:v>
                </c:pt>
                <c:pt idx="1">
                  <c:v>5</c:v>
                </c:pt>
                <c:pt idx="2">
                  <c:v>6</c:v>
                </c:pt>
                <c:pt idx="3">
                  <c:v>8.3</c:v>
                </c:pt>
                <c:pt idx="4">
                  <c:v>12.5</c:v>
                </c:pt>
              </c:numCache>
            </c:numRef>
          </c:xVal>
          <c:yVal>
            <c:numRef>
              <c:f>'Fraction e'!$D$30:$H$30</c:f>
              <c:numCache>
                <c:formatCode>General</c:formatCode>
                <c:ptCount val="5"/>
                <c:pt idx="0">
                  <c:v>5.86822043942498</c:v>
                </c:pt>
                <c:pt idx="1">
                  <c:v>6.19606713308634</c:v>
                </c:pt>
                <c:pt idx="2">
                  <c:v>6.71119465329992</c:v>
                </c:pt>
                <c:pt idx="3">
                  <c:v>7.5125313283208</c:v>
                </c:pt>
                <c:pt idx="4">
                  <c:v>9.07775550711493</c:v>
                </c:pt>
              </c:numCache>
            </c:numRef>
          </c:yVal>
          <c:smooth val="0"/>
        </c:ser>
        <c:axId val="72913979"/>
        <c:axId val="60766473"/>
      </c:scatterChart>
      <c:valAx>
        <c:axId val="72913979"/>
        <c:scaling>
          <c:orientation val="minMax"/>
          <c:min val="-15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900" spc="-1" strike="noStrike">
                    <a:latin typeface="Arial"/>
                  </a:defRPr>
                </a:pPr>
                <a:r>
                  <a:rPr b="0" sz="900" spc="-1" strike="noStrike">
                    <a:latin typeface="Arial"/>
                  </a:rPr>
                  <a:t>1/(ATCI) L/mmol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#,##0.000" sourceLinked="0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60766473"/>
        <c:crosses val="autoZero"/>
        <c:crossBetween val="midCat"/>
      </c:valAx>
      <c:valAx>
        <c:axId val="60766473"/>
        <c:scaling>
          <c:orientation val="minMax"/>
        </c:scaling>
        <c:delete val="0"/>
        <c:axPos val="l"/>
        <c:majorGridlines>
          <c:spPr>
            <a:ln w="0">
              <a:solidFill>
                <a:srgbClr val="b3b3b3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900" spc="-1" strike="noStrike">
                    <a:latin typeface="Arial"/>
                  </a:defRPr>
                </a:pPr>
                <a:r>
                  <a:rPr b="0" sz="900" spc="-1" strike="noStrike">
                    <a:latin typeface="Arial"/>
                  </a:rPr>
                  <a:t>1/V0 mn.L.mmol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#,##0.000" sourceLinked="0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72913979"/>
        <c:crosses val="autoZero"/>
        <c:crossBetween val="midCat"/>
      </c:valAx>
      <c:spPr>
        <a:noFill/>
        <a:ln w="0">
          <a:solidFill>
            <a:srgbClr val="b3b3b3"/>
          </a:solidFill>
        </a:ln>
      </c:spPr>
    </c:plotArea>
    <c:legend>
      <c:legendPos val="r"/>
      <c:layout>
        <c:manualLayout>
          <c:xMode val="edge"/>
          <c:yMode val="edge"/>
          <c:x val="0.146276595744681"/>
          <c:y val="0.220626528840843"/>
          <c:w val="0.232191143224434"/>
          <c:h val="0.204229797979798"/>
        </c:manualLayout>
      </c:layout>
      <c:overlay val="0"/>
      <c:spPr>
        <a:noFill/>
        <a:ln w="0">
          <a:noFill/>
        </a:ln>
      </c:spPr>
      <c:txPr>
        <a:bodyPr/>
        <a:lstStyle/>
        <a:p>
          <a:pPr>
            <a:defRPr b="0" sz="800" spc="-1" strike="noStrike">
              <a:latin typeface="Arial"/>
            </a:defRPr>
          </a:pPr>
        </a:p>
      </c:txPr>
    </c:legend>
    <c:plotVisOnly val="1"/>
    <c:dispBlanksAs val="span"/>
  </c:chart>
  <c:spPr>
    <a:solidFill>
      <a:srgbClr val="ffffff"/>
    </a:solidFill>
    <a:ln w="0">
      <a:noFill/>
    </a:ln>
  </c:spPr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pc="-1" strike="noStrike">
                <a:latin typeface="Arial"/>
              </a:defRPr>
            </a:pPr>
            <a:r>
              <a:rPr b="0" sz="1300" spc="-1" strike="noStrike">
                <a:latin typeface="Arial"/>
              </a:rPr>
              <a:t>Graphique secondaire pente en fonction de la concentration en inhibiteur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72483415056245"/>
          <c:y val="0.155178872448024"/>
          <c:w val="0.622901644072685"/>
          <c:h val="0.684304176812137"/>
        </c:manualLayout>
      </c:layout>
      <c:scatterChart>
        <c:scatterStyle val="lineMarker"/>
        <c:varyColors val="0"/>
        <c:ser>
          <c:idx val="0"/>
          <c:order val="0"/>
          <c:spPr>
            <a:solidFill>
              <a:srgbClr val="004586"/>
            </a:solidFill>
            <a:ln w="28800">
              <a:noFill/>
            </a:ln>
          </c:spPr>
          <c:marker>
            <c:symbol val="square"/>
            <c:size val="8"/>
            <c:spPr>
              <a:solidFill>
                <a:srgbClr val="004586"/>
              </a:solidFill>
            </c:spPr>
          </c:marker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trendline>
            <c:spPr>
              <a:ln w="0">
                <a:solidFill>
                  <a:srgbClr val="004586"/>
                </a:solidFill>
              </a:ln>
            </c:spPr>
            <c:trendlineType val="linear"/>
            <c:forward val="0"/>
            <c:backward val="33"/>
            <c:dispRSqr val="1"/>
            <c:dispEq val="1"/>
          </c:trendline>
          <c:xVal>
            <c:numRef>
              <c:f>'Fraction e'!$B$76:$B$78</c:f>
              <c:numCache>
                <c:formatCode>General</c:formatCode>
                <c:ptCount val="3"/>
                <c:pt idx="0">
                  <c:v>0</c:v>
                </c:pt>
                <c:pt idx="1">
                  <c:v>0.19</c:v>
                </c:pt>
                <c:pt idx="2">
                  <c:v>0.37</c:v>
                </c:pt>
              </c:numCache>
            </c:numRef>
          </c:xVal>
          <c:yVal>
            <c:numRef>
              <c:f>'Fraction e'!$C$76:$C$78</c:f>
              <c:numCache>
                <c:formatCode>General</c:formatCode>
                <c:ptCount val="3"/>
                <c:pt idx="0">
                  <c:v>0.37124695329265</c:v>
                </c:pt>
                <c:pt idx="2">
                  <c:v>0.382288131636361</c:v>
                </c:pt>
              </c:numCache>
            </c:numRef>
          </c:yVal>
          <c:smooth val="0"/>
        </c:ser>
        <c:axId val="44376137"/>
        <c:axId val="94549954"/>
      </c:scatterChart>
      <c:valAx>
        <c:axId val="44376137"/>
        <c:scaling>
          <c:orientation val="minMax"/>
          <c:min val="-1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900" spc="-1" strike="noStrike">
                    <a:latin typeface="Arial"/>
                  </a:defRPr>
                </a:pPr>
                <a:r>
                  <a:rPr b="0" sz="900" spc="-1" strike="noStrike">
                    <a:latin typeface="Arial"/>
                  </a:rPr>
                  <a:t>(I) nmol/L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#,##0.000" sourceLinked="0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94549954"/>
        <c:crosses val="autoZero"/>
        <c:crossBetween val="midCat"/>
      </c:valAx>
      <c:valAx>
        <c:axId val="94549954"/>
        <c:scaling>
          <c:orientation val="minMax"/>
        </c:scaling>
        <c:delete val="0"/>
        <c:axPos val="l"/>
        <c:majorGridlines>
          <c:spPr>
            <a:ln w="0">
              <a:solidFill>
                <a:srgbClr val="b3b3b3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900" spc="-1" strike="noStrike">
                    <a:latin typeface="Arial"/>
                  </a:defRPr>
                </a:pPr>
                <a:r>
                  <a:rPr b="0" sz="900" spc="-1" strike="noStrike">
                    <a:latin typeface="Arial"/>
                  </a:rPr>
                  <a:t>pente mn-1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#,##0.000" sourceLinked="0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44376137"/>
        <c:crosses val="autoZero"/>
        <c:crossBetween val="midCat"/>
      </c:valAx>
      <c:spPr>
        <a:noFill/>
        <a:ln w="0">
          <a:solidFill>
            <a:srgbClr val="b3b3b3"/>
          </a:solidFill>
        </a:ln>
      </c:spPr>
    </c:plotArea>
    <c:plotVisOnly val="1"/>
    <c:dispBlanksAs val="span"/>
  </c:chart>
  <c:spPr>
    <a:solidFill>
      <a:srgbClr val="ffffff"/>
    </a:solidFill>
    <a:ln w="0">
      <a:noFill/>
    </a:ln>
  </c:spPr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pc="-1" strike="noStrike">
                <a:latin typeface="Arial"/>
              </a:defRPr>
            </a:pPr>
            <a:r>
              <a:rPr b="0" sz="1300" spc="-1" strike="noStrike">
                <a:latin typeface="Arial"/>
              </a:rPr>
              <a:t>Graphique secondaire ordonnée à l'origine en fonction de la concentration en inhibiteur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7256027554535"/>
          <c:y val="0.155178872448024"/>
          <c:w val="0.622847301951779"/>
          <c:h val="0.684304176812137"/>
        </c:manualLayout>
      </c:layout>
      <c:scatterChart>
        <c:scatterStyle val="lineMarker"/>
        <c:varyColors val="0"/>
        <c:ser>
          <c:idx val="0"/>
          <c:order val="0"/>
          <c:spPr>
            <a:solidFill>
              <a:srgbClr val="004586"/>
            </a:solidFill>
            <a:ln w="28800">
              <a:noFill/>
            </a:ln>
          </c:spPr>
          <c:marker>
            <c:symbol val="square"/>
            <c:size val="8"/>
            <c:spPr>
              <a:solidFill>
                <a:srgbClr val="004586"/>
              </a:solidFill>
            </c:spPr>
          </c:marker>
          <c:dPt>
            <c:idx val="1"/>
            <c:marker>
              <c:symbol val="square"/>
              <c:size val="8"/>
              <c:spPr>
                <a:solidFill>
                  <a:srgbClr val="004586"/>
                </a:solidFill>
              </c:spPr>
            </c:marker>
          </c:dPt>
          <c:dLbls>
            <c:dLbl>
              <c:idx val="1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r"/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trendline>
            <c:spPr>
              <a:ln w="0">
                <a:solidFill>
                  <a:srgbClr val="004586"/>
                </a:solidFill>
              </a:ln>
            </c:spPr>
            <c:trendlineType val="linear"/>
            <c:forward val="0"/>
            <c:backward val="110"/>
            <c:dispRSqr val="1"/>
            <c:dispEq val="1"/>
          </c:trendline>
          <c:xVal>
            <c:numRef>
              <c:f>'Fraction e'!$B$76:$B$78</c:f>
              <c:numCache>
                <c:formatCode>General</c:formatCode>
                <c:ptCount val="3"/>
                <c:pt idx="0">
                  <c:v>0</c:v>
                </c:pt>
                <c:pt idx="1">
                  <c:v>0.19</c:v>
                </c:pt>
                <c:pt idx="2">
                  <c:v>0.37</c:v>
                </c:pt>
              </c:numCache>
            </c:numRef>
          </c:xVal>
          <c:yVal>
            <c:numRef>
              <c:f>'Fraction e'!$D$76:$D$78</c:f>
              <c:numCache>
                <c:formatCode>General</c:formatCode>
                <c:ptCount val="3"/>
                <c:pt idx="0">
                  <c:v>0.362200587435613</c:v>
                </c:pt>
                <c:pt idx="2">
                  <c:v>4.32373756952069</c:v>
                </c:pt>
              </c:numCache>
            </c:numRef>
          </c:yVal>
          <c:smooth val="0"/>
        </c:ser>
        <c:axId val="56882945"/>
        <c:axId val="27575478"/>
      </c:scatterChart>
      <c:valAx>
        <c:axId val="56882945"/>
        <c:scaling>
          <c:orientation val="minMax"/>
          <c:min val="-0.2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900" spc="-1" strike="noStrike">
                    <a:latin typeface="Arial"/>
                  </a:defRPr>
                </a:pPr>
                <a:r>
                  <a:rPr b="0" sz="900" spc="-1" strike="noStrike">
                    <a:latin typeface="Arial"/>
                  </a:rPr>
                  <a:t>(I) nmol/L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#,##0.000" sourceLinked="0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27575478"/>
        <c:crosses val="autoZero"/>
        <c:crossBetween val="midCat"/>
      </c:valAx>
      <c:valAx>
        <c:axId val="27575478"/>
        <c:scaling>
          <c:orientation val="minMax"/>
        </c:scaling>
        <c:delete val="0"/>
        <c:axPos val="l"/>
        <c:majorGridlines>
          <c:spPr>
            <a:ln w="0">
              <a:solidFill>
                <a:srgbClr val="b3b3b3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900" spc="-1" strike="noStrike">
                    <a:latin typeface="Arial"/>
                  </a:defRPr>
                </a:pPr>
                <a:r>
                  <a:rPr b="0" sz="900" spc="-1" strike="noStrike">
                    <a:latin typeface="Arial"/>
                  </a:rPr>
                  <a:t>pente mn-1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#,##0.000" sourceLinked="0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56882945"/>
        <c:crosses val="autoZero"/>
        <c:crossBetween val="midCat"/>
      </c:valAx>
      <c:spPr>
        <a:noFill/>
        <a:ln w="0">
          <a:solidFill>
            <a:srgbClr val="b3b3b3"/>
          </a:solidFill>
        </a:ln>
      </c:spPr>
    </c:plotArea>
    <c:plotVisOnly val="1"/>
    <c:dispBlanksAs val="span"/>
  </c:chart>
  <c:spPr>
    <a:solidFill>
      <a:srgbClr val="ffffff"/>
    </a:solidFill>
    <a:ln w="0">
      <a:noFill/>
    </a:ln>
  </c:spPr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layoutTarget val="inner"/>
          <c:xMode val="edge"/>
          <c:yMode val="edge"/>
          <c:x val="0.0530491069255853"/>
          <c:y val="0.034703722370221"/>
          <c:w val="0.907967099819925"/>
          <c:h val="0.915688674490604"/>
        </c:manualLayout>
      </c:layout>
      <c:spPr>
        <a:noFill/>
        <a:ln w="0">
          <a:solidFill>
            <a:srgbClr val="b3b3b3"/>
          </a:solidFill>
        </a:ln>
      </c:spPr>
    </c:plotArea>
    <c:legend>
      <c:legendPos val="r"/>
      <c:overlay val="0"/>
      <c:spPr>
        <a:noFill/>
        <a:ln w="0">
          <a:noFill/>
        </a:ln>
      </c:spPr>
      <c:txPr>
        <a:bodyPr/>
        <a:lstStyle/>
        <a:p>
          <a:pPr>
            <a:defRPr b="0" sz="1000" spc="-1" strike="noStrike"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noFill/>
    </a:ln>
  </c:spPr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pc="-1" strike="noStrike">
                <a:latin typeface="Arial"/>
              </a:defRPr>
            </a:pPr>
            <a:r>
              <a:rPr b="0" sz="1300" spc="-1" strike="noStrike">
                <a:latin typeface="Arial"/>
              </a:rPr>
              <a:t>Mortalité à 48h de rats exposés à 3 concentrations de paraxon avec ou sans prophylaxie et traitement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barChart>
        <c:barDir val="col"/>
        <c:grouping val="clustered"/>
        <c:varyColors val="0"/>
        <c:ser>
          <c:idx val="0"/>
          <c:order val="0"/>
          <c:tx>
            <c:strRef>
              <c:f>paraxon!$A$36</c:f>
              <c:strCache>
                <c:ptCount val="1"/>
                <c:pt idx="0">
                  <c:v>Paraoxon only (pretreatment group)</c:v>
                </c:pt>
              </c:strCache>
            </c:strRef>
          </c:tx>
          <c:spPr>
            <a:solidFill>
              <a:srgbClr val="f08080"/>
            </a:solidFill>
            <a:ln w="0">
              <a:noFill/>
            </a:ln>
          </c:spPr>
          <c:invertIfNegative val="0"/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paraxon!$B$35:$D$35</c:f>
              <c:strCache>
                <c:ptCount val="3"/>
                <c:pt idx="0">
                  <c:v>Paraxon 1umol</c:v>
                </c:pt>
                <c:pt idx="1">
                  <c:v>Paraxon 2umol</c:v>
                </c:pt>
                <c:pt idx="2">
                  <c:v>Paraxon 3umol</c:v>
                </c:pt>
              </c:strCache>
            </c:strRef>
          </c:cat>
          <c:val>
            <c:numRef>
              <c:f>paraxon!$B$36:$D$36</c:f>
              <c:numCache>
                <c:formatCode>General</c:formatCode>
                <c:ptCount val="3"/>
                <c:pt idx="0">
                  <c:v>67</c:v>
                </c:pt>
                <c:pt idx="1">
                  <c:v>88</c:v>
                </c:pt>
                <c:pt idx="2">
                  <c:v>96</c:v>
                </c:pt>
              </c:numCache>
            </c:numRef>
          </c:val>
        </c:ser>
        <c:ser>
          <c:idx val="1"/>
          <c:order val="1"/>
          <c:tx>
            <c:strRef>
              <c:f>paraxon!$A$37</c:f>
              <c:strCache>
                <c:ptCount val="1"/>
                <c:pt idx="0">
                  <c:v>Paraoxon only (pre- and posttreatment group)</c:v>
                </c:pt>
              </c:strCache>
            </c:strRef>
          </c:tx>
          <c:spPr>
            <a:solidFill>
              <a:srgbClr val="ff420e"/>
            </a:solidFill>
            <a:ln w="0">
              <a:noFill/>
            </a:ln>
          </c:spPr>
          <c:invertIfNegative val="0"/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paraxon!$B$35:$D$35</c:f>
              <c:strCache>
                <c:ptCount val="3"/>
                <c:pt idx="0">
                  <c:v>Paraxon 1umol</c:v>
                </c:pt>
                <c:pt idx="1">
                  <c:v>Paraxon 2umol</c:v>
                </c:pt>
                <c:pt idx="2">
                  <c:v>Paraxon 3umol</c:v>
                </c:pt>
              </c:strCache>
            </c:strRef>
          </c:cat>
          <c:val>
            <c:numRef>
              <c:f>paraxon!$B$37:$D$37</c:f>
              <c:numCache>
                <c:formatCode>General</c:formatCode>
                <c:ptCount val="3"/>
                <c:pt idx="0">
                  <c:v>83</c:v>
                </c:pt>
                <c:pt idx="1">
                  <c:v>92</c:v>
                </c:pt>
                <c:pt idx="2">
                  <c:v>96</c:v>
                </c:pt>
              </c:numCache>
            </c:numRef>
          </c:val>
        </c:ser>
        <c:ser>
          <c:idx val="2"/>
          <c:order val="2"/>
          <c:tx>
            <c:strRef>
              <c:f>paraxon!$A$38</c:f>
              <c:strCache>
                <c:ptCount val="1"/>
                <c:pt idx="0">
                  <c:v>Pyridostigmine pretreatment</c:v>
                </c:pt>
              </c:strCache>
            </c:strRef>
          </c:tx>
          <c:spPr>
            <a:solidFill>
              <a:srgbClr val="f0e68c"/>
            </a:solidFill>
            <a:ln w="0">
              <a:noFill/>
            </a:ln>
          </c:spPr>
          <c:invertIfNegative val="0"/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paraxon!$B$35:$D$35</c:f>
              <c:strCache>
                <c:ptCount val="3"/>
                <c:pt idx="0">
                  <c:v>Paraxon 1umol</c:v>
                </c:pt>
                <c:pt idx="1">
                  <c:v>Paraxon 2umol</c:v>
                </c:pt>
                <c:pt idx="2">
                  <c:v>Paraxon 3umol</c:v>
                </c:pt>
              </c:strCache>
            </c:strRef>
          </c:cat>
          <c:val>
            <c:numRef>
              <c:f>paraxon!$B$38:$D$38</c:f>
              <c:numCache>
                <c:formatCode>General</c:formatCode>
                <c:ptCount val="3"/>
                <c:pt idx="0">
                  <c:v>29</c:v>
                </c:pt>
                <c:pt idx="1">
                  <c:v>88</c:v>
                </c:pt>
                <c:pt idx="2">
                  <c:v>88</c:v>
                </c:pt>
              </c:numCache>
            </c:numRef>
          </c:val>
        </c:ser>
        <c:ser>
          <c:idx val="3"/>
          <c:order val="3"/>
          <c:tx>
            <c:strRef>
              <c:f>paraxon!$A$39</c:f>
              <c:strCache>
                <c:ptCount val="1"/>
                <c:pt idx="0">
                  <c:v>Pyridostigmine pretreatment + K-27 posttreatment</c:v>
                </c:pt>
              </c:strCache>
            </c:strRef>
          </c:tx>
          <c:spPr>
            <a:solidFill>
              <a:srgbClr val="ffd700"/>
            </a:solidFill>
            <a:ln w="0">
              <a:noFill/>
            </a:ln>
          </c:spPr>
          <c:invertIfNegative val="0"/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paraxon!$B$35:$D$35</c:f>
              <c:strCache>
                <c:ptCount val="3"/>
                <c:pt idx="0">
                  <c:v>Paraxon 1umol</c:v>
                </c:pt>
                <c:pt idx="1">
                  <c:v>Paraxon 2umol</c:v>
                </c:pt>
                <c:pt idx="2">
                  <c:v>Paraxon 3umol</c:v>
                </c:pt>
              </c:strCache>
            </c:strRef>
          </c:cat>
          <c:val>
            <c:numRef>
              <c:f>paraxon!$B$39:$D$39</c:f>
              <c:numCache>
                <c:formatCode>General</c:formatCode>
                <c:ptCount val="3"/>
                <c:pt idx="0">
                  <c:v>29</c:v>
                </c:pt>
                <c:pt idx="1">
                  <c:v>100</c:v>
                </c:pt>
                <c:pt idx="2">
                  <c:v>100</c:v>
                </c:pt>
              </c:numCache>
            </c:numRef>
          </c:val>
        </c:ser>
        <c:ser>
          <c:idx val="4"/>
          <c:order val="4"/>
          <c:tx>
            <c:strRef>
              <c:f>paraxon!$A$40</c:f>
              <c:strCache>
                <c:ptCount val="1"/>
                <c:pt idx="0">
                  <c:v>Physostigmine pretreatment</c:v>
                </c:pt>
              </c:strCache>
            </c:strRef>
          </c:tx>
          <c:spPr>
            <a:solidFill>
              <a:srgbClr val="66cdaa"/>
            </a:solidFill>
            <a:ln w="0">
              <a:noFill/>
            </a:ln>
          </c:spPr>
          <c:invertIfNegative val="0"/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paraxon!$B$35:$D$35</c:f>
              <c:strCache>
                <c:ptCount val="3"/>
                <c:pt idx="0">
                  <c:v>Paraxon 1umol</c:v>
                </c:pt>
                <c:pt idx="1">
                  <c:v>Paraxon 2umol</c:v>
                </c:pt>
                <c:pt idx="2">
                  <c:v>Paraxon 3umol</c:v>
                </c:pt>
              </c:strCache>
            </c:strRef>
          </c:cat>
          <c:val>
            <c:numRef>
              <c:f>paraxon!$B$40:$D$40</c:f>
              <c:numCache>
                <c:formatCode>General</c:formatCode>
                <c:ptCount val="3"/>
                <c:pt idx="0">
                  <c:v>13</c:v>
                </c:pt>
                <c:pt idx="1">
                  <c:v>33</c:v>
                </c:pt>
                <c:pt idx="2">
                  <c:v>50</c:v>
                </c:pt>
              </c:numCache>
            </c:numRef>
          </c:val>
        </c:ser>
        <c:ser>
          <c:idx val="5"/>
          <c:order val="5"/>
          <c:tx>
            <c:strRef>
              <c:f>paraxon!$A$41</c:f>
              <c:strCache>
                <c:ptCount val="1"/>
                <c:pt idx="0">
                  <c:v>Physostigmine pretreatment + K-27 posttreatment</c:v>
                </c:pt>
              </c:strCache>
            </c:strRef>
          </c:tx>
          <c:spPr>
            <a:solidFill>
              <a:srgbClr val="2e8b57"/>
            </a:solidFill>
            <a:ln w="0">
              <a:noFill/>
            </a:ln>
          </c:spPr>
          <c:invertIfNegative val="0"/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paraxon!$B$35:$D$35</c:f>
              <c:strCache>
                <c:ptCount val="3"/>
                <c:pt idx="0">
                  <c:v>Paraxon 1umol</c:v>
                </c:pt>
                <c:pt idx="1">
                  <c:v>Paraxon 2umol</c:v>
                </c:pt>
                <c:pt idx="2">
                  <c:v>Paraxon 3umol</c:v>
                </c:pt>
              </c:strCache>
            </c:strRef>
          </c:cat>
          <c:val>
            <c:numRef>
              <c:f>paraxon!$B$41:$D$41</c:f>
              <c:numCache>
                <c:formatCode>General</c:formatCode>
                <c:ptCount val="3"/>
                <c:pt idx="0">
                  <c:v>8</c:v>
                </c:pt>
                <c:pt idx="1">
                  <c:v>42</c:v>
                </c:pt>
                <c:pt idx="2">
                  <c:v>54</c:v>
                </c:pt>
              </c:numCache>
            </c:numRef>
          </c:val>
        </c:ser>
        <c:ser>
          <c:idx val="6"/>
          <c:order val="6"/>
          <c:tx>
            <c:strRef>
              <c:f>paraxon!$A$42</c:f>
              <c:strCache>
                <c:ptCount val="1"/>
                <c:pt idx="0">
                  <c:v>Ranitidine pretreatment</c:v>
                </c:pt>
              </c:strCache>
            </c:strRef>
          </c:tx>
          <c:spPr>
            <a:solidFill>
              <a:srgbClr val="87cefa"/>
            </a:solidFill>
            <a:ln w="0">
              <a:noFill/>
            </a:ln>
          </c:spPr>
          <c:invertIfNegative val="0"/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paraxon!$B$35:$D$35</c:f>
              <c:strCache>
                <c:ptCount val="3"/>
                <c:pt idx="0">
                  <c:v>Paraxon 1umol</c:v>
                </c:pt>
                <c:pt idx="1">
                  <c:v>Paraxon 2umol</c:v>
                </c:pt>
                <c:pt idx="2">
                  <c:v>Paraxon 3umol</c:v>
                </c:pt>
              </c:strCache>
            </c:strRef>
          </c:cat>
          <c:val>
            <c:numRef>
              <c:f>paraxon!$B$42:$D$42</c:f>
              <c:numCache>
                <c:formatCode>General</c:formatCode>
                <c:ptCount val="3"/>
                <c:pt idx="0">
                  <c:v>13</c:v>
                </c:pt>
                <c:pt idx="1">
                  <c:v>92</c:v>
                </c:pt>
                <c:pt idx="2">
                  <c:v>92</c:v>
                </c:pt>
              </c:numCache>
            </c:numRef>
          </c:val>
        </c:ser>
        <c:ser>
          <c:idx val="7"/>
          <c:order val="7"/>
          <c:tx>
            <c:strRef>
              <c:f>paraxon!$A$43</c:f>
              <c:strCache>
                <c:ptCount val="1"/>
                <c:pt idx="0">
                  <c:v>Ranitidine pretreatment + K-27 posttreatment</c:v>
                </c:pt>
              </c:strCache>
            </c:strRef>
          </c:tx>
          <c:spPr>
            <a:solidFill>
              <a:srgbClr val="4682b4"/>
            </a:solidFill>
            <a:ln w="0">
              <a:noFill/>
            </a:ln>
          </c:spPr>
          <c:invertIfNegative val="0"/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paraxon!$B$35:$D$35</c:f>
              <c:strCache>
                <c:ptCount val="3"/>
                <c:pt idx="0">
                  <c:v>Paraxon 1umol</c:v>
                </c:pt>
                <c:pt idx="1">
                  <c:v>Paraxon 2umol</c:v>
                </c:pt>
                <c:pt idx="2">
                  <c:v>Paraxon 3umol</c:v>
                </c:pt>
              </c:strCache>
            </c:strRef>
          </c:cat>
          <c:val>
            <c:numRef>
              <c:f>paraxon!$B$43:$D$43</c:f>
              <c:numCache>
                <c:formatCode>General</c:formatCode>
                <c:ptCount val="3"/>
                <c:pt idx="0">
                  <c:v>46</c:v>
                </c:pt>
                <c:pt idx="1">
                  <c:v>96</c:v>
                </c:pt>
                <c:pt idx="2">
                  <c:v>83</c:v>
                </c:pt>
              </c:numCache>
            </c:numRef>
          </c:val>
        </c:ser>
        <c:ser>
          <c:idx val="8"/>
          <c:order val="8"/>
          <c:tx>
            <c:strRef>
              <c:f>paraxon!$A$44</c:f>
              <c:strCache>
                <c:ptCount val="1"/>
                <c:pt idx="0">
                  <c:v>Tacrine pretreatment</c:v>
                </c:pt>
              </c:strCache>
            </c:strRef>
          </c:tx>
          <c:spPr>
            <a:solidFill>
              <a:srgbClr val="8a2be2"/>
            </a:solidFill>
            <a:ln w="0">
              <a:noFill/>
            </a:ln>
          </c:spPr>
          <c:invertIfNegative val="0"/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paraxon!$B$35:$D$35</c:f>
              <c:strCache>
                <c:ptCount val="3"/>
                <c:pt idx="0">
                  <c:v>Paraxon 1umol</c:v>
                </c:pt>
                <c:pt idx="1">
                  <c:v>Paraxon 2umol</c:v>
                </c:pt>
                <c:pt idx="2">
                  <c:v>Paraxon 3umol</c:v>
                </c:pt>
              </c:strCache>
            </c:strRef>
          </c:cat>
          <c:val>
            <c:numRef>
              <c:f>paraxon!$B$44:$D$44</c:f>
              <c:numCache>
                <c:formatCode>General</c:formatCode>
                <c:ptCount val="3"/>
                <c:pt idx="0">
                  <c:v>13</c:v>
                </c:pt>
                <c:pt idx="1">
                  <c:v>79</c:v>
                </c:pt>
                <c:pt idx="2">
                  <c:v>92</c:v>
                </c:pt>
              </c:numCache>
            </c:numRef>
          </c:val>
        </c:ser>
        <c:ser>
          <c:idx val="9"/>
          <c:order val="9"/>
          <c:tx>
            <c:strRef>
              <c:f>paraxon!$A$45</c:f>
              <c:strCache>
                <c:ptCount val="1"/>
                <c:pt idx="0">
                  <c:v>Tacrine pretreatment + K-27 posttreatment</c:v>
                </c:pt>
              </c:strCache>
            </c:strRef>
          </c:tx>
          <c:spPr>
            <a:solidFill>
              <a:srgbClr val="663399"/>
            </a:solidFill>
            <a:ln w="0">
              <a:noFill/>
            </a:ln>
          </c:spPr>
          <c:invertIfNegative val="0"/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paraxon!$B$35:$D$35</c:f>
              <c:strCache>
                <c:ptCount val="3"/>
                <c:pt idx="0">
                  <c:v>Paraxon 1umol</c:v>
                </c:pt>
                <c:pt idx="1">
                  <c:v>Paraxon 2umol</c:v>
                </c:pt>
                <c:pt idx="2">
                  <c:v>Paraxon 3umol</c:v>
                </c:pt>
              </c:strCache>
            </c:strRef>
          </c:cat>
          <c:val>
            <c:numRef>
              <c:f>paraxon!$B$45:$D$45</c:f>
              <c:numCache>
                <c:formatCode>General</c:formatCode>
                <c:ptCount val="3"/>
                <c:pt idx="0">
                  <c:v>0</c:v>
                </c:pt>
                <c:pt idx="1">
                  <c:v>79</c:v>
                </c:pt>
                <c:pt idx="2">
                  <c:v>92</c:v>
                </c:pt>
              </c:numCache>
            </c:numRef>
          </c:val>
        </c:ser>
        <c:ser>
          <c:idx val="10"/>
          <c:order val="10"/>
          <c:tx>
            <c:strRef>
              <c:f>paraxon!$A$46</c:f>
              <c:strCache>
                <c:ptCount val="1"/>
                <c:pt idx="0">
                  <c:v>K-27 pretreatment</c:v>
                </c:pt>
              </c:strCache>
            </c:strRef>
          </c:tx>
          <c:spPr>
            <a:solidFill>
              <a:srgbClr val="0084d1"/>
            </a:solidFill>
            <a:ln w="0">
              <a:noFill/>
            </a:ln>
          </c:spPr>
          <c:invertIfNegative val="0"/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paraxon!$B$35:$D$35</c:f>
              <c:strCache>
                <c:ptCount val="3"/>
                <c:pt idx="0">
                  <c:v>Paraxon 1umol</c:v>
                </c:pt>
                <c:pt idx="1">
                  <c:v>Paraxon 2umol</c:v>
                </c:pt>
                <c:pt idx="2">
                  <c:v>Paraxon 3umol</c:v>
                </c:pt>
              </c:strCache>
            </c:strRef>
          </c:cat>
          <c:val>
            <c:numRef>
              <c:f>paraxon!$B$46:$D$46</c:f>
              <c:numCache>
                <c:formatCode>General</c:formatCode>
                <c:ptCount val="3"/>
                <c:pt idx="0">
                  <c:v>46</c:v>
                </c:pt>
                <c:pt idx="1">
                  <c:v>42</c:v>
                </c:pt>
                <c:pt idx="2">
                  <c:v>42</c:v>
                </c:pt>
              </c:numCache>
            </c:numRef>
          </c:val>
        </c:ser>
        <c:ser>
          <c:idx val="11"/>
          <c:order val="11"/>
          <c:tx>
            <c:strRef>
              <c:f>paraxon!$A$47</c:f>
              <c:strCache>
                <c:ptCount val="1"/>
                <c:pt idx="0">
                  <c:v>K-27 pretreatment + K-27 posttreatment</c:v>
                </c:pt>
              </c:strCache>
            </c:strRef>
          </c:tx>
          <c:spPr>
            <a:solidFill>
              <a:srgbClr val="004586"/>
            </a:solidFill>
            <a:ln w="0">
              <a:noFill/>
            </a:ln>
          </c:spPr>
          <c:invertIfNegative val="0"/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paraxon!$B$35:$D$35</c:f>
              <c:strCache>
                <c:ptCount val="3"/>
                <c:pt idx="0">
                  <c:v>Paraxon 1umol</c:v>
                </c:pt>
                <c:pt idx="1">
                  <c:v>Paraxon 2umol</c:v>
                </c:pt>
                <c:pt idx="2">
                  <c:v>Paraxon 3umol</c:v>
                </c:pt>
              </c:strCache>
            </c:strRef>
          </c:cat>
          <c:val>
            <c:numRef>
              <c:f>paraxon!$B$47:$D$47</c:f>
              <c:numCache>
                <c:formatCode>General</c:formatCode>
                <c:ptCount val="3"/>
                <c:pt idx="0">
                  <c:v>25</c:v>
                </c:pt>
                <c:pt idx="1">
                  <c:v>58</c:v>
                </c:pt>
                <c:pt idx="2">
                  <c:v>50</c:v>
                </c:pt>
              </c:numCache>
            </c:numRef>
          </c:val>
        </c:ser>
        <c:gapWidth val="100"/>
        <c:overlap val="0"/>
        <c:axId val="98033149"/>
        <c:axId val="23218307"/>
      </c:barChart>
      <c:catAx>
        <c:axId val="9803314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23218307"/>
        <c:crosses val="autoZero"/>
        <c:auto val="1"/>
        <c:lblAlgn val="ctr"/>
        <c:lblOffset val="100"/>
        <c:noMultiLvlLbl val="0"/>
      </c:catAx>
      <c:valAx>
        <c:axId val="23218307"/>
        <c:scaling>
          <c:orientation val="minMax"/>
        </c:scaling>
        <c:delete val="0"/>
        <c:axPos val="l"/>
        <c:majorGridlines>
          <c:spPr>
            <a:ln w="0">
              <a:solidFill>
                <a:srgbClr val="b3b3b3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900" spc="-1" strike="noStrike">
                    <a:latin typeface="Arial"/>
                  </a:defRPr>
                </a:pPr>
                <a:r>
                  <a:rPr b="0" sz="900" spc="-1" strike="noStrike">
                    <a:latin typeface="Arial"/>
                  </a:rPr>
                  <a:t>% de mortalité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98033149"/>
        <c:crosses val="autoZero"/>
        <c:crossBetween val="between"/>
      </c:valAx>
      <c:spPr>
        <a:noFill/>
        <a:ln w="0">
          <a:solidFill>
            <a:srgbClr val="b3b3b3"/>
          </a:solidFill>
        </a:ln>
      </c:spPr>
    </c:plotArea>
    <c:legend>
      <c:legendPos val="r"/>
      <c:overlay val="0"/>
      <c:spPr>
        <a:noFill/>
        <a:ln w="0">
          <a:noFill/>
        </a:ln>
      </c:spPr>
      <c:txPr>
        <a:bodyPr/>
        <a:lstStyle/>
        <a:p>
          <a:pPr>
            <a:defRPr b="0" sz="1000" spc="-1" strike="noStrike"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noFill/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pc="-1" strike="noStrike">
                <a:latin typeface="Arial"/>
              </a:defRPr>
            </a:pPr>
            <a:r>
              <a:rPr b="0" sz="1300" spc="-1" strike="noStrike">
                <a:latin typeface="Arial"/>
              </a:rPr>
              <a:t>Étude cinétique de l'AChE sur le substrat ATCI en présence ou non d'huperzine A</a:t>
            </a:r>
          </a:p>
        </c:rich>
      </c:tx>
      <c:layout>
        <c:manualLayout>
          <c:xMode val="edge"/>
          <c:yMode val="edge"/>
          <c:x val="0.145701517631963"/>
          <c:y val="0.0928892747218057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4330339365515"/>
          <c:y val="0.201325862205035"/>
          <c:w val="0.743506924472368"/>
          <c:h val="0.636808460263594"/>
        </c:manualLayout>
      </c:layout>
      <c:scatterChart>
        <c:scatterStyle val="lineMarker"/>
        <c:varyColors val="0"/>
        <c:ser>
          <c:idx val="0"/>
          <c:order val="0"/>
          <c:tx>
            <c:strRef>
              <c:f>HuperzineA!$B$25</c:f>
              <c:strCache>
                <c:ptCount val="1"/>
                <c:pt idx="0">
                  <c:v>0 nm/L</c:v>
                </c:pt>
              </c:strCache>
            </c:strRef>
          </c:tx>
          <c:spPr>
            <a:solidFill>
              <a:srgbClr val="004586"/>
            </a:solidFill>
            <a:ln w="28800">
              <a:noFill/>
            </a:ln>
          </c:spPr>
          <c:marker>
            <c:symbol val="square"/>
            <c:size val="3"/>
            <c:spPr>
              <a:solidFill>
                <a:srgbClr val="004586"/>
              </a:solidFill>
            </c:spPr>
          </c:marker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trendline>
            <c:spPr>
              <a:ln w="0">
                <a:solidFill>
                  <a:srgbClr val="004586"/>
                </a:solidFill>
              </a:ln>
            </c:spPr>
            <c:trendlineType val="linear"/>
            <c:forward val="0"/>
            <c:backward val="25"/>
            <c:dispRSqr val="1"/>
            <c:dispEq val="1"/>
          </c:trendline>
          <c:errBars>
            <c:errDir val="y"/>
            <c:errBarType val="both"/>
            <c:errValType val="cust"/>
            <c:noEndCap val="0"/>
            <c:plus>
              <c:numRef>
                <c:f>HuperzineA!$D$25:$H$25</c:f>
                <c:numCache>
                  <c:formatCode>General</c:formatCode>
                  <c:ptCount val="5"/>
                  <c:pt idx="0">
                    <c:v>0.16046782233941</c:v>
                  </c:pt>
                  <c:pt idx="1">
                    <c:v>0.190555539028049</c:v>
                  </c:pt>
                  <c:pt idx="2">
                    <c:v>0.250730972405328</c:v>
                  </c:pt>
                  <c:pt idx="3">
                    <c:v>0.32595026412693</c:v>
                  </c:pt>
                  <c:pt idx="4">
                    <c:v>0.401169555848527</c:v>
                  </c:pt>
                </c:numCache>
              </c:numRef>
            </c:plus>
            <c:minus>
              <c:numRef>
                <c:f>HuperzineA!$D$25:$H$25</c:f>
                <c:numCache>
                  <c:formatCode>General</c:formatCode>
                  <c:ptCount val="5"/>
                  <c:pt idx="0">
                    <c:v>0.16046782233941</c:v>
                  </c:pt>
                  <c:pt idx="1">
                    <c:v>0.190555539028049</c:v>
                  </c:pt>
                  <c:pt idx="2">
                    <c:v>0.250730972405328</c:v>
                  </c:pt>
                  <c:pt idx="3">
                    <c:v>0.32595026412693</c:v>
                  </c:pt>
                  <c:pt idx="4">
                    <c:v>0.401169555848527</c:v>
                  </c:pt>
                </c:numCache>
              </c:numRef>
            </c:minus>
            <c:spPr>
              <a:ln w="0">
                <a:solidFill>
                  <a:srgbClr val="000000"/>
                </a:solidFill>
              </a:ln>
            </c:spPr>
          </c:errBars>
          <c:xVal>
            <c:numRef>
              <c:f>HuperzineA!$D$23:$H$23</c:f>
              <c:numCache>
                <c:formatCode>General</c:formatCode>
                <c:ptCount val="5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</c:numCache>
            </c:numRef>
          </c:xVal>
          <c:yVal>
            <c:numRef>
              <c:f>HuperzineA!$D$24:$H$24</c:f>
              <c:numCache>
                <c:formatCode>General</c:formatCode>
                <c:ptCount val="5"/>
                <c:pt idx="0">
                  <c:v>3.20534670008354</c:v>
                </c:pt>
                <c:pt idx="1">
                  <c:v>3.80634920634921</c:v>
                </c:pt>
                <c:pt idx="2">
                  <c:v>5.00835421888053</c:v>
                </c:pt>
                <c:pt idx="3">
                  <c:v>6.5108604845447</c:v>
                </c:pt>
                <c:pt idx="4">
                  <c:v>8.01336675020886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HuperzineA!$B$28</c:f>
              <c:strCache>
                <c:ptCount val="1"/>
                <c:pt idx="0">
                  <c:v>25,8 nmol/L</c:v>
                </c:pt>
              </c:strCache>
            </c:strRef>
          </c:tx>
          <c:spPr>
            <a:solidFill>
              <a:srgbClr val="ff420e"/>
            </a:solidFill>
            <a:ln w="28800">
              <a:noFill/>
            </a:ln>
          </c:spPr>
          <c:marker>
            <c:symbol val="diamond"/>
            <c:size val="3"/>
            <c:spPr>
              <a:solidFill>
                <a:srgbClr val="ff420e"/>
              </a:solidFill>
            </c:spPr>
          </c:marker>
          <c:dPt>
            <c:idx val="2"/>
            <c:marker>
              <c:symbol val="diamond"/>
              <c:size val="3"/>
              <c:spPr>
                <a:solidFill>
                  <a:srgbClr val="ff420e"/>
                </a:solidFill>
              </c:spPr>
            </c:marker>
          </c:dPt>
          <c:dLbls>
            <c:dLbl>
              <c:idx val="2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r"/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trendline>
            <c:spPr>
              <a:ln w="0">
                <a:solidFill>
                  <a:srgbClr val="ff420e"/>
                </a:solidFill>
              </a:ln>
            </c:spPr>
            <c:trendlineType val="linear"/>
            <c:forward val="0"/>
            <c:backward val="25"/>
            <c:dispRSqr val="1"/>
            <c:dispEq val="1"/>
          </c:trendline>
          <c:errBars>
            <c:errDir val="y"/>
            <c:errBarType val="both"/>
            <c:errValType val="cust"/>
            <c:noEndCap val="0"/>
            <c:plus>
              <c:numRef>
                <c:f>HuperzineA!$D$28:$H$28</c:f>
                <c:numCache>
                  <c:formatCode>General</c:formatCode>
                  <c:ptCount val="5"/>
                  <c:pt idx="0">
                    <c:v>0.230672494612906</c:v>
                  </c:pt>
                  <c:pt idx="1">
                    <c:v>0.300877166886396</c:v>
                  </c:pt>
                  <c:pt idx="2">
                    <c:v>0.421228033640954</c:v>
                  </c:pt>
                  <c:pt idx="3">
                    <c:v>0.571666617084128</c:v>
                  </c:pt>
                  <c:pt idx="4">
                    <c:v>0.717090581079265</c:v>
                  </c:pt>
                </c:numCache>
              </c:numRef>
            </c:plus>
            <c:minus>
              <c:numRef>
                <c:f>HuperzineA!$D$28:$H$28</c:f>
                <c:numCache>
                  <c:formatCode>General</c:formatCode>
                  <c:ptCount val="5"/>
                  <c:pt idx="0">
                    <c:v>0.230672494612906</c:v>
                  </c:pt>
                  <c:pt idx="1">
                    <c:v>0.300877166886396</c:v>
                  </c:pt>
                  <c:pt idx="2">
                    <c:v>0.421228033640954</c:v>
                  </c:pt>
                  <c:pt idx="3">
                    <c:v>0.571666617084128</c:v>
                  </c:pt>
                  <c:pt idx="4">
                    <c:v>0.717090581079265</c:v>
                  </c:pt>
                </c:numCache>
              </c:numRef>
            </c:minus>
            <c:spPr>
              <a:ln w="0">
                <a:solidFill>
                  <a:srgbClr val="000000"/>
                </a:solidFill>
              </a:ln>
            </c:spPr>
          </c:errBars>
          <c:xVal>
            <c:numRef>
              <c:f>HuperzineA!$D$23:$H$23</c:f>
              <c:numCache>
                <c:formatCode>General</c:formatCode>
                <c:ptCount val="5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</c:numCache>
            </c:numRef>
          </c:xVal>
          <c:yVal>
            <c:numRef>
              <c:f>HuperzineA!$D$27:$H$27</c:f>
              <c:numCache>
                <c:formatCode>General</c:formatCode>
                <c:ptCount val="5"/>
                <c:pt idx="0">
                  <c:v>4.60768588137009</c:v>
                </c:pt>
                <c:pt idx="1">
                  <c:v>6.01002506265664</c:v>
                </c:pt>
                <c:pt idx="2">
                  <c:v>8.4140350877193</c:v>
                </c:pt>
                <c:pt idx="3">
                  <c:v>11.4190476190476</c:v>
                </c:pt>
                <c:pt idx="4">
                  <c:v>14.3238930659983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HuperzineA!$B$31</c:f>
              <c:strCache>
                <c:ptCount val="1"/>
                <c:pt idx="0">
                  <c:v>51,6 nmol/L</c:v>
                </c:pt>
              </c:strCache>
            </c:strRef>
          </c:tx>
          <c:spPr>
            <a:solidFill>
              <a:srgbClr val="ffd320"/>
            </a:solidFill>
            <a:ln w="28800">
              <a:noFill/>
            </a:ln>
          </c:spPr>
          <c:marker>
            <c:symbol val="triangle"/>
            <c:size val="3"/>
            <c:spPr>
              <a:solidFill>
                <a:srgbClr val="ffd320"/>
              </a:solidFill>
            </c:spPr>
          </c:marker>
          <c:dPt>
            <c:idx val="2"/>
            <c:marker>
              <c:symbol val="triangle"/>
              <c:size val="3"/>
              <c:spPr>
                <a:solidFill>
                  <a:srgbClr val="ffd320"/>
                </a:solidFill>
              </c:spPr>
            </c:marker>
          </c:dPt>
          <c:dPt>
            <c:idx val="3"/>
            <c:marker>
              <c:symbol val="triangle"/>
              <c:size val="3"/>
              <c:spPr>
                <a:solidFill>
                  <a:srgbClr val="ffd320"/>
                </a:solidFill>
              </c:spPr>
            </c:marker>
          </c:dPt>
          <c:dLbls>
            <c:dLbl>
              <c:idx val="2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r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3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r"/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trendline>
            <c:spPr>
              <a:ln w="0">
                <a:solidFill>
                  <a:srgbClr val="ffd320"/>
                </a:solidFill>
              </a:ln>
            </c:spPr>
            <c:trendlineType val="linear"/>
            <c:forward val="0"/>
            <c:backward val="31"/>
            <c:dispRSqr val="1"/>
            <c:dispEq val="1"/>
          </c:trendline>
          <c:errBars>
            <c:errDir val="y"/>
            <c:errBarType val="both"/>
            <c:errValType val="cust"/>
            <c:noEndCap val="0"/>
            <c:plus>
              <c:numRef>
                <c:f>HuperzineA!$D$31:$H$31</c:f>
                <c:numCache>
                  <c:formatCode>General</c:formatCode>
                  <c:ptCount val="5"/>
                  <c:pt idx="0">
                    <c:v>0.300877166886396</c:v>
                  </c:pt>
                  <c:pt idx="1">
                    <c:v>0.401169555848527</c:v>
                  </c:pt>
                  <c:pt idx="2">
                    <c:v>0.601754333772792</c:v>
                  </c:pt>
                  <c:pt idx="3">
                    <c:v>0.822397589489465</c:v>
                  </c:pt>
                  <c:pt idx="4">
                    <c:v>1.02298236741375</c:v>
                  </c:pt>
                </c:numCache>
              </c:numRef>
            </c:plus>
            <c:minus>
              <c:numRef>
                <c:f>HuperzineA!$D$31:$H$31</c:f>
                <c:numCache>
                  <c:formatCode>General</c:formatCode>
                  <c:ptCount val="5"/>
                  <c:pt idx="0">
                    <c:v>0.300877166886396</c:v>
                  </c:pt>
                  <c:pt idx="1">
                    <c:v>0.401169555848527</c:v>
                  </c:pt>
                  <c:pt idx="2">
                    <c:v>0.601754333772792</c:v>
                  </c:pt>
                  <c:pt idx="3">
                    <c:v>0.822397589489465</c:v>
                  </c:pt>
                  <c:pt idx="4">
                    <c:v>1.02298236741375</c:v>
                  </c:pt>
                </c:numCache>
              </c:numRef>
            </c:minus>
            <c:spPr>
              <a:ln w="0">
                <a:solidFill>
                  <a:srgbClr val="000000"/>
                </a:solidFill>
              </a:ln>
            </c:spPr>
          </c:errBars>
          <c:xVal>
            <c:numRef>
              <c:f>HuperzineA!$D$23:$H$23</c:f>
              <c:numCache>
                <c:formatCode>General</c:formatCode>
                <c:ptCount val="5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</c:numCache>
            </c:numRef>
          </c:xVal>
          <c:yVal>
            <c:numRef>
              <c:f>HuperzineA!$D$30:$H$30</c:f>
              <c:numCache>
                <c:formatCode>General</c:formatCode>
                <c:ptCount val="5"/>
                <c:pt idx="0">
                  <c:v>6.01002506265664</c:v>
                </c:pt>
                <c:pt idx="1">
                  <c:v>8.01336675020886</c:v>
                </c:pt>
                <c:pt idx="2">
                  <c:v>12.0200501253133</c:v>
                </c:pt>
                <c:pt idx="3">
                  <c:v>16.4274018379281</c:v>
                </c:pt>
                <c:pt idx="4">
                  <c:v>20.4340852130326</c:v>
                </c:pt>
              </c:numCache>
            </c:numRef>
          </c:yVal>
          <c:smooth val="0"/>
        </c:ser>
        <c:axId val="985401"/>
        <c:axId val="32382001"/>
      </c:scatterChart>
      <c:valAx>
        <c:axId val="985401"/>
        <c:scaling>
          <c:orientation val="minMax"/>
          <c:min val="-20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900" spc="-1" strike="noStrike">
                    <a:latin typeface="Arial"/>
                  </a:defRPr>
                </a:pPr>
                <a:r>
                  <a:rPr b="0" sz="900" spc="-1" strike="noStrike">
                    <a:latin typeface="Arial"/>
                  </a:rPr>
                  <a:t>1/(ATCI) L/mmol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#,##0.00" sourceLinked="0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32382001"/>
        <c:crosses val="autoZero"/>
        <c:crossBetween val="midCat"/>
      </c:valAx>
      <c:valAx>
        <c:axId val="32382001"/>
        <c:scaling>
          <c:orientation val="minMax"/>
        </c:scaling>
        <c:delete val="0"/>
        <c:axPos val="l"/>
        <c:majorGridlines>
          <c:spPr>
            <a:ln w="0">
              <a:solidFill>
                <a:srgbClr val="b3b3b3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900" spc="-1" strike="noStrike">
                    <a:latin typeface="Arial"/>
                  </a:defRPr>
                </a:pPr>
                <a:r>
                  <a:rPr b="0" sz="900" spc="-1" strike="noStrike">
                    <a:latin typeface="Arial"/>
                  </a:rPr>
                  <a:t>1/V0 mn.L.mmol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#,##0.000" sourceLinked="0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985401"/>
        <c:crosses val="autoZero"/>
        <c:crossBetween val="midCat"/>
      </c:valAx>
      <c:spPr>
        <a:noFill/>
        <a:ln w="0">
          <a:solidFill>
            <a:srgbClr val="b3b3b3"/>
          </a:solidFill>
        </a:ln>
      </c:spPr>
    </c:plotArea>
    <c:legend>
      <c:legendPos val="r"/>
      <c:layout>
        <c:manualLayout>
          <c:xMode val="edge"/>
          <c:yMode val="edge"/>
          <c:x val="0.372623742633048"/>
          <c:y val="0.217943659749073"/>
          <c:w val="0.232163431711424"/>
          <c:h val="0.204229797979798"/>
        </c:manualLayout>
      </c:layout>
      <c:overlay val="0"/>
      <c:spPr>
        <a:noFill/>
        <a:ln w="0">
          <a:noFill/>
        </a:ln>
      </c:spPr>
      <c:txPr>
        <a:bodyPr/>
        <a:lstStyle/>
        <a:p>
          <a:pPr>
            <a:defRPr b="0" sz="800" spc="-1" strike="noStrike">
              <a:latin typeface="Arial"/>
            </a:defRPr>
          </a:pPr>
        </a:p>
      </c:txPr>
    </c:legend>
    <c:plotVisOnly val="1"/>
    <c:dispBlanksAs val="span"/>
  </c:chart>
  <c:spPr>
    <a:solidFill>
      <a:srgbClr val="ffffff"/>
    </a:solidFill>
    <a:ln w="0">
      <a:noFill/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pc="-1" strike="noStrike">
                <a:latin typeface="Arial"/>
              </a:defRPr>
            </a:pPr>
            <a:r>
              <a:rPr b="0" sz="1300" spc="-1" strike="noStrike">
                <a:latin typeface="Arial"/>
              </a:rPr>
              <a:t>Graphique secondaire pente en fonction de la concentration en inhibiteur</a:t>
            </a:r>
          </a:p>
        </c:rich>
      </c:tx>
      <c:layout>
        <c:manualLayout>
          <c:xMode val="edge"/>
          <c:yMode val="edge"/>
          <c:x val="0.102369012623206"/>
          <c:y val="0.029968158831241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72574788172229"/>
          <c:y val="0.155178872448024"/>
          <c:w val="0.622917747420601"/>
          <c:h val="0.684304176812137"/>
        </c:manualLayout>
      </c:layout>
      <c:scatterChart>
        <c:scatterStyle val="lineMarker"/>
        <c:varyColors val="0"/>
        <c:ser>
          <c:idx val="0"/>
          <c:order val="0"/>
          <c:spPr>
            <a:solidFill>
              <a:srgbClr val="004586"/>
            </a:solidFill>
            <a:ln w="28800">
              <a:noFill/>
            </a:ln>
          </c:spPr>
          <c:marker>
            <c:symbol val="square"/>
            <c:size val="8"/>
            <c:spPr>
              <a:solidFill>
                <a:srgbClr val="004586"/>
              </a:solidFill>
            </c:spPr>
          </c:marker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trendline>
            <c:spPr>
              <a:ln w="0">
                <a:solidFill>
                  <a:srgbClr val="004586"/>
                </a:solidFill>
              </a:ln>
            </c:spPr>
            <c:trendlineType val="linear"/>
            <c:forward val="0"/>
            <c:backward val="33"/>
            <c:dispRSqr val="1"/>
            <c:dispEq val="1"/>
          </c:trendline>
          <c:xVal>
            <c:numRef>
              <c:f>HuperzineA!$B$76:$B$78</c:f>
              <c:numCache>
                <c:formatCode>General</c:formatCode>
                <c:ptCount val="3"/>
                <c:pt idx="0">
                  <c:v>0</c:v>
                </c:pt>
                <c:pt idx="1">
                  <c:v>25.8</c:v>
                </c:pt>
                <c:pt idx="2">
                  <c:v>51.6</c:v>
                </c:pt>
              </c:numCache>
            </c:numRef>
          </c:xVal>
          <c:yVal>
            <c:numRef>
              <c:f>HuperzineA!$C$76:$C$78</c:f>
              <c:numCache>
                <c:formatCode>General</c:formatCode>
                <c:ptCount val="3"/>
                <c:pt idx="0">
                  <c:v>0.137424353566844</c:v>
                </c:pt>
                <c:pt idx="1">
                  <c:v>0.276436721886016</c:v>
                </c:pt>
                <c:pt idx="2">
                  <c:v>0.414349695376652</c:v>
                </c:pt>
              </c:numCache>
            </c:numRef>
          </c:yVal>
          <c:smooth val="0"/>
        </c:ser>
        <c:axId val="3812873"/>
        <c:axId val="58074349"/>
      </c:scatterChart>
      <c:valAx>
        <c:axId val="3812873"/>
        <c:scaling>
          <c:orientation val="minMax"/>
          <c:min val="-30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900" spc="-1" strike="noStrike">
                    <a:latin typeface="Arial"/>
                  </a:defRPr>
                </a:pPr>
                <a:r>
                  <a:rPr b="0" sz="900" spc="-1" strike="noStrike">
                    <a:latin typeface="Arial"/>
                  </a:rPr>
                  <a:t>(I) nmol/L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#,##0.000" sourceLinked="0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58074349"/>
        <c:crosses val="autoZero"/>
        <c:crossBetween val="midCat"/>
      </c:valAx>
      <c:valAx>
        <c:axId val="58074349"/>
        <c:scaling>
          <c:orientation val="minMax"/>
        </c:scaling>
        <c:delete val="0"/>
        <c:axPos val="l"/>
        <c:majorGridlines>
          <c:spPr>
            <a:ln w="0">
              <a:solidFill>
                <a:srgbClr val="b3b3b3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900" spc="-1" strike="noStrike">
                    <a:latin typeface="Arial"/>
                  </a:defRPr>
                </a:pPr>
                <a:r>
                  <a:rPr b="0" sz="900" spc="-1" strike="noStrike">
                    <a:latin typeface="Arial"/>
                  </a:rPr>
                  <a:t>pente mn-1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#,##0.000" sourceLinked="0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3812873"/>
        <c:crosses val="autoZero"/>
        <c:crossBetween val="midCat"/>
      </c:valAx>
      <c:spPr>
        <a:noFill/>
        <a:ln w="0">
          <a:solidFill>
            <a:srgbClr val="b3b3b3"/>
          </a:solidFill>
        </a:ln>
      </c:spPr>
    </c:plotArea>
    <c:plotVisOnly val="1"/>
    <c:dispBlanksAs val="span"/>
  </c:chart>
  <c:spPr>
    <a:solidFill>
      <a:srgbClr val="ffffff"/>
    </a:solidFill>
    <a:ln w="0">
      <a:noFill/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pc="-1" strike="noStrike">
                <a:latin typeface="Arial"/>
              </a:defRPr>
            </a:pPr>
            <a:r>
              <a:rPr b="0" sz="1300" spc="-1" strike="noStrike">
                <a:latin typeface="Arial"/>
              </a:rPr>
              <a:t>Graphique secondaire ordonnée à l'origine en fonction de la concentration en inhibiteur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7256027554535"/>
          <c:y val="0.155178872448024"/>
          <c:w val="0.622904707233065"/>
          <c:h val="0.684304176812137"/>
        </c:manualLayout>
      </c:layout>
      <c:scatterChart>
        <c:scatterStyle val="lineMarker"/>
        <c:varyColors val="0"/>
        <c:ser>
          <c:idx val="0"/>
          <c:order val="0"/>
          <c:spPr>
            <a:solidFill>
              <a:srgbClr val="004586"/>
            </a:solidFill>
            <a:ln w="28800">
              <a:noFill/>
            </a:ln>
          </c:spPr>
          <c:marker>
            <c:symbol val="square"/>
            <c:size val="8"/>
            <c:spPr>
              <a:solidFill>
                <a:srgbClr val="004586"/>
              </a:solidFill>
            </c:spPr>
          </c:marker>
          <c:dPt>
            <c:idx val="1"/>
            <c:marker>
              <c:symbol val="square"/>
              <c:size val="8"/>
              <c:spPr>
                <a:solidFill>
                  <a:srgbClr val="004586"/>
                </a:solidFill>
              </c:spPr>
            </c:marker>
          </c:dPt>
          <c:dLbls>
            <c:dLbl>
              <c:idx val="1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r"/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trendline>
            <c:spPr>
              <a:ln w="0">
                <a:solidFill>
                  <a:srgbClr val="004586"/>
                </a:solidFill>
              </a:ln>
            </c:spPr>
            <c:trendlineType val="linear"/>
            <c:forward val="0"/>
            <c:backward val="110"/>
            <c:dispRSqr val="1"/>
            <c:dispEq val="1"/>
          </c:trendline>
          <c:xVal>
            <c:numRef>
              <c:f>HuperzineA!$B$76:$B$78</c:f>
              <c:numCache>
                <c:formatCode>General</c:formatCode>
                <c:ptCount val="3"/>
                <c:pt idx="0">
                  <c:v>0</c:v>
                </c:pt>
                <c:pt idx="1">
                  <c:v>25.8</c:v>
                </c:pt>
                <c:pt idx="2">
                  <c:v>51.6</c:v>
                </c:pt>
              </c:numCache>
            </c:numRef>
          </c:xVal>
          <c:yVal>
            <c:numRef>
              <c:f>HuperzineA!$D$76:$D$78</c:f>
              <c:numCache>
                <c:formatCode>General</c:formatCode>
                <c:ptCount val="3"/>
                <c:pt idx="0">
                  <c:v>2.42294404710964</c:v>
                </c:pt>
                <c:pt idx="1">
                  <c:v>3.14976618375206</c:v>
                </c:pt>
                <c:pt idx="2">
                  <c:v>3.87964219491819</c:v>
                </c:pt>
              </c:numCache>
            </c:numRef>
          </c:yVal>
          <c:smooth val="0"/>
        </c:ser>
        <c:axId val="66413149"/>
        <c:axId val="70196387"/>
      </c:scatterChart>
      <c:valAx>
        <c:axId val="66413149"/>
        <c:scaling>
          <c:orientation val="minMax"/>
          <c:min val="-90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900" spc="-1" strike="noStrike">
                    <a:latin typeface="Arial"/>
                  </a:defRPr>
                </a:pPr>
                <a:r>
                  <a:rPr b="0" sz="900" spc="-1" strike="noStrike">
                    <a:latin typeface="Arial"/>
                  </a:rPr>
                  <a:t>(I) nmol/L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#,##0.000" sourceLinked="0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70196387"/>
        <c:crosses val="autoZero"/>
        <c:crossBetween val="midCat"/>
      </c:valAx>
      <c:valAx>
        <c:axId val="70196387"/>
        <c:scaling>
          <c:orientation val="minMax"/>
        </c:scaling>
        <c:delete val="0"/>
        <c:axPos val="l"/>
        <c:majorGridlines>
          <c:spPr>
            <a:ln w="0">
              <a:solidFill>
                <a:srgbClr val="b3b3b3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900" spc="-1" strike="noStrike">
                    <a:latin typeface="Arial"/>
                  </a:defRPr>
                </a:pPr>
                <a:r>
                  <a:rPr b="0" sz="900" spc="-1" strike="noStrike">
                    <a:latin typeface="Arial"/>
                  </a:rPr>
                  <a:t>pente mn-1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#,##0.000" sourceLinked="0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66413149"/>
        <c:crosses val="autoZero"/>
        <c:crossBetween val="midCat"/>
      </c:valAx>
      <c:spPr>
        <a:noFill/>
        <a:ln w="0">
          <a:solidFill>
            <a:srgbClr val="b3b3b3"/>
          </a:solidFill>
        </a:ln>
      </c:spPr>
    </c:plotArea>
    <c:plotVisOnly val="1"/>
    <c:dispBlanksAs val="span"/>
  </c:chart>
  <c:spPr>
    <a:solidFill>
      <a:srgbClr val="ffffff"/>
    </a:solidFill>
    <a:ln w="0">
      <a:noFill/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pc="-1" strike="noStrike">
                <a:latin typeface="Arial"/>
              </a:defRPr>
            </a:pPr>
            <a:r>
              <a:rPr b="0" sz="1300" spc="-1" strike="noStrike">
                <a:latin typeface="Arial"/>
              </a:rPr>
              <a:t>Étude cinétique de l'AChE sur le substrat ATCI en présence ou non de galantamine</a:t>
            </a:r>
          </a:p>
        </c:rich>
      </c:tx>
      <c:layout>
        <c:manualLayout>
          <c:xMode val="edge"/>
          <c:yMode val="edge"/>
          <c:x val="0.134806091730122"/>
          <c:y val="0.095099045063530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4407650079688"/>
          <c:y val="0.201325862205035"/>
          <c:w val="0.743447848415088"/>
          <c:h val="0.636808460263594"/>
        </c:manualLayout>
      </c:layout>
      <c:scatterChart>
        <c:scatterStyle val="lineMarker"/>
        <c:varyColors val="0"/>
        <c:ser>
          <c:idx val="0"/>
          <c:order val="0"/>
          <c:tx>
            <c:strRef>
              <c:f>Galantamine!$B$25</c:f>
              <c:strCache>
                <c:ptCount val="1"/>
                <c:pt idx="0">
                  <c:v>0 umol/L</c:v>
                </c:pt>
              </c:strCache>
            </c:strRef>
          </c:tx>
          <c:spPr>
            <a:solidFill>
              <a:srgbClr val="004586"/>
            </a:solidFill>
            <a:ln w="28800">
              <a:noFill/>
            </a:ln>
          </c:spPr>
          <c:marker>
            <c:symbol val="square"/>
            <c:size val="3"/>
            <c:spPr>
              <a:solidFill>
                <a:srgbClr val="004586"/>
              </a:solidFill>
            </c:spPr>
          </c:marker>
          <c:dPt>
            <c:idx val="3"/>
            <c:marker>
              <c:symbol val="square"/>
              <c:size val="3"/>
              <c:spPr>
                <a:solidFill>
                  <a:srgbClr val="004586"/>
                </a:solidFill>
              </c:spPr>
            </c:marker>
          </c:dPt>
          <c:dLbls>
            <c:dLbl>
              <c:idx val="3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r"/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trendline>
            <c:spPr>
              <a:ln w="0">
                <a:solidFill>
                  <a:srgbClr val="004586"/>
                </a:solidFill>
              </a:ln>
            </c:spPr>
            <c:trendlineType val="linear"/>
            <c:forward val="0"/>
            <c:backward val="25"/>
            <c:dispRSqr val="1"/>
            <c:dispEq val="1"/>
          </c:trendline>
          <c:errBars>
            <c:errDir val="y"/>
            <c:errBarType val="both"/>
            <c:errValType val="cust"/>
            <c:noEndCap val="0"/>
            <c:plus>
              <c:numRef>
                <c:f>Galantamine!$D$25:$H$25</c:f>
                <c:numCache>
                  <c:formatCode>General</c:formatCode>
                  <c:ptCount val="5"/>
                  <c:pt idx="0">
                    <c:v>0.531549661499292</c:v>
                  </c:pt>
                  <c:pt idx="1">
                    <c:v>0.571666617084128</c:v>
                  </c:pt>
                  <c:pt idx="2">
                    <c:v>0.631842050461407</c:v>
                  </c:pt>
                  <c:pt idx="3">
                    <c:v>0.737149058871659</c:v>
                  </c:pt>
                  <c:pt idx="4">
                    <c:v>0.902631500659189</c:v>
                  </c:pt>
                </c:numCache>
              </c:numRef>
            </c:plus>
            <c:minus>
              <c:numRef>
                <c:f>Galantamine!$D$25:$H$25</c:f>
                <c:numCache>
                  <c:formatCode>General</c:formatCode>
                  <c:ptCount val="5"/>
                  <c:pt idx="0">
                    <c:v>0.531549661499292</c:v>
                  </c:pt>
                  <c:pt idx="1">
                    <c:v>0.571666617084128</c:v>
                  </c:pt>
                  <c:pt idx="2">
                    <c:v>0.631842050461407</c:v>
                  </c:pt>
                  <c:pt idx="3">
                    <c:v>0.737149058871659</c:v>
                  </c:pt>
                  <c:pt idx="4">
                    <c:v>0.902631500659189</c:v>
                  </c:pt>
                </c:numCache>
              </c:numRef>
            </c:minus>
            <c:spPr>
              <a:ln w="0">
                <a:solidFill>
                  <a:srgbClr val="000000"/>
                </a:solidFill>
              </a:ln>
            </c:spPr>
          </c:errBars>
          <c:xVal>
            <c:numRef>
              <c:f>Galantamine!$D$23:$H$23</c:f>
              <c:numCache>
                <c:formatCode>General</c:formatCode>
                <c:ptCount val="5"/>
                <c:pt idx="0">
                  <c:v>0.15</c:v>
                </c:pt>
                <c:pt idx="1">
                  <c:v>0.3</c:v>
                </c:pt>
                <c:pt idx="2">
                  <c:v>0.5</c:v>
                </c:pt>
                <c:pt idx="3">
                  <c:v>1.1</c:v>
                </c:pt>
                <c:pt idx="4">
                  <c:v>2</c:v>
                </c:pt>
              </c:numCache>
            </c:numRef>
          </c:xVal>
          <c:yVal>
            <c:numRef>
              <c:f>Galantamine!$D$24:$H$24</c:f>
              <c:numCache>
                <c:formatCode>General</c:formatCode>
                <c:ptCount val="5"/>
                <c:pt idx="0">
                  <c:v>10.6177109440267</c:v>
                </c:pt>
                <c:pt idx="1">
                  <c:v>11.4190476190476</c:v>
                </c:pt>
                <c:pt idx="2">
                  <c:v>12.6210526315789</c:v>
                </c:pt>
                <c:pt idx="3">
                  <c:v>14.7245614035088</c:v>
                </c:pt>
                <c:pt idx="4">
                  <c:v>18.0300751879699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Galantamine!$B$28</c:f>
              <c:strCache>
                <c:ptCount val="1"/>
                <c:pt idx="0">
                  <c:v>0,7 umol/L</c:v>
                </c:pt>
              </c:strCache>
            </c:strRef>
          </c:tx>
          <c:spPr>
            <a:solidFill>
              <a:srgbClr val="ff420e"/>
            </a:solidFill>
            <a:ln w="28800">
              <a:noFill/>
            </a:ln>
          </c:spPr>
          <c:marker>
            <c:symbol val="diamond"/>
            <c:size val="3"/>
            <c:spPr>
              <a:solidFill>
                <a:srgbClr val="ff420e"/>
              </a:solidFill>
            </c:spPr>
          </c:marker>
          <c:dPt>
            <c:idx val="2"/>
            <c:marker>
              <c:symbol val="diamond"/>
              <c:size val="3"/>
              <c:spPr>
                <a:solidFill>
                  <a:srgbClr val="ff420e"/>
                </a:solidFill>
              </c:spPr>
            </c:marker>
          </c:dPt>
          <c:dLbls>
            <c:dLbl>
              <c:idx val="2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r"/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trendline>
            <c:spPr>
              <a:ln w="0">
                <a:solidFill>
                  <a:srgbClr val="ff420e"/>
                </a:solidFill>
              </a:ln>
            </c:spPr>
            <c:trendlineType val="linear"/>
            <c:forward val="0"/>
            <c:backward val="25"/>
            <c:dispRSqr val="1"/>
            <c:dispEq val="1"/>
          </c:trendline>
          <c:errBars>
            <c:errDir val="y"/>
            <c:errBarType val="both"/>
            <c:errValType val="cust"/>
            <c:noEndCap val="0"/>
            <c:plus>
              <c:numRef>
                <c:f>Galantamine!$D$28:$H$28</c:f>
                <c:numCache>
                  <c:formatCode>General</c:formatCode>
                  <c:ptCount val="5"/>
                  <c:pt idx="0">
                    <c:v>1.00292388962135</c:v>
                  </c:pt>
                  <c:pt idx="1">
                    <c:v>1.40409344546982</c:v>
                  </c:pt>
                  <c:pt idx="2">
                    <c:v>2.25657875164795</c:v>
                  </c:pt>
                  <c:pt idx="3">
                    <c:v>4.26242653089055</c:v>
                  </c:pt>
                  <c:pt idx="4">
                    <c:v>7.02046722734957</c:v>
                  </c:pt>
                </c:numCache>
              </c:numRef>
            </c:plus>
            <c:minus>
              <c:numRef>
                <c:f>Galantamine!$D$28:$H$28</c:f>
                <c:numCache>
                  <c:formatCode>General</c:formatCode>
                  <c:ptCount val="5"/>
                  <c:pt idx="0">
                    <c:v>1.00292388962135</c:v>
                  </c:pt>
                  <c:pt idx="1">
                    <c:v>1.40409344546982</c:v>
                  </c:pt>
                  <c:pt idx="2">
                    <c:v>2.25657875164795</c:v>
                  </c:pt>
                  <c:pt idx="3">
                    <c:v>4.26242653089055</c:v>
                  </c:pt>
                  <c:pt idx="4">
                    <c:v>7.02046722734957</c:v>
                  </c:pt>
                </c:numCache>
              </c:numRef>
            </c:minus>
            <c:spPr>
              <a:ln w="0">
                <a:solidFill>
                  <a:srgbClr val="000000"/>
                </a:solidFill>
              </a:ln>
            </c:spPr>
          </c:errBars>
          <c:xVal>
            <c:numRef>
              <c:f>Galantamine!$D$23:$H$23</c:f>
              <c:numCache>
                <c:formatCode>General</c:formatCode>
                <c:ptCount val="5"/>
                <c:pt idx="0">
                  <c:v>0.15</c:v>
                </c:pt>
                <c:pt idx="1">
                  <c:v>0.3</c:v>
                </c:pt>
                <c:pt idx="2">
                  <c:v>0.5</c:v>
                </c:pt>
                <c:pt idx="3">
                  <c:v>1.1</c:v>
                </c:pt>
                <c:pt idx="4">
                  <c:v>2</c:v>
                </c:pt>
              </c:numCache>
            </c:numRef>
          </c:xVal>
          <c:yVal>
            <c:numRef>
              <c:f>Galantamine!$D$27:$H$27</c:f>
              <c:numCache>
                <c:formatCode>General</c:formatCode>
                <c:ptCount val="5"/>
                <c:pt idx="0">
                  <c:v>20.0334168755221</c:v>
                </c:pt>
                <c:pt idx="1">
                  <c:v>28</c:v>
                </c:pt>
                <c:pt idx="2">
                  <c:v>45</c:v>
                </c:pt>
                <c:pt idx="3">
                  <c:v>85</c:v>
                </c:pt>
                <c:pt idx="4">
                  <c:v>140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Galantamine!$B$31</c:f>
              <c:strCache>
                <c:ptCount val="1"/>
                <c:pt idx="0">
                  <c:v>3,5 umol/L</c:v>
                </c:pt>
              </c:strCache>
            </c:strRef>
          </c:tx>
          <c:spPr>
            <a:solidFill>
              <a:srgbClr val="ffd320"/>
            </a:solidFill>
            <a:ln w="28800">
              <a:noFill/>
            </a:ln>
          </c:spPr>
          <c:marker>
            <c:symbol val="triangle"/>
            <c:size val="3"/>
            <c:spPr>
              <a:solidFill>
                <a:srgbClr val="ffd320"/>
              </a:solidFill>
            </c:spPr>
          </c:marker>
          <c:dPt>
            <c:idx val="2"/>
            <c:marker>
              <c:symbol val="triangle"/>
              <c:size val="3"/>
              <c:spPr>
                <a:solidFill>
                  <a:srgbClr val="ffd320"/>
                </a:solidFill>
              </c:spPr>
            </c:marker>
          </c:dPt>
          <c:dPt>
            <c:idx val="3"/>
            <c:marker>
              <c:symbol val="triangle"/>
              <c:size val="3"/>
              <c:spPr>
                <a:solidFill>
                  <a:srgbClr val="ffd320"/>
                </a:solidFill>
              </c:spPr>
            </c:marker>
          </c:dPt>
          <c:dLbls>
            <c:dLbl>
              <c:idx val="2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r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3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r"/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trendline>
            <c:spPr>
              <a:ln w="0">
                <a:solidFill>
                  <a:srgbClr val="ffd320"/>
                </a:solidFill>
              </a:ln>
            </c:spPr>
            <c:trendlineType val="linear"/>
            <c:forward val="0"/>
            <c:backward val="31"/>
            <c:dispRSqr val="1"/>
            <c:dispEq val="1"/>
          </c:trendline>
          <c:errBars>
            <c:errDir val="y"/>
            <c:errBarType val="both"/>
            <c:errValType val="cust"/>
            <c:noEndCap val="0"/>
            <c:plus>
              <c:numRef>
                <c:f>Galantamine!$D$31:$H$31</c:f>
                <c:numCache>
                  <c:formatCode>General</c:formatCode>
                  <c:ptCount val="5"/>
                  <c:pt idx="0">
                    <c:v>2.00584777924261</c:v>
                  </c:pt>
                  <c:pt idx="1">
                    <c:v>6.01754333772793</c:v>
                  </c:pt>
                  <c:pt idx="2">
                    <c:v>10.1295312851753</c:v>
                  </c:pt>
                  <c:pt idx="3">
                    <c:v>20.0584777924261</c:v>
                  </c:pt>
                  <c:pt idx="4">
                    <c:v>35.1023361367459</c:v>
                  </c:pt>
                </c:numCache>
              </c:numRef>
            </c:plus>
            <c:minus>
              <c:numRef>
                <c:f>Galantamine!$D$31:$H$31</c:f>
                <c:numCache>
                  <c:formatCode>General</c:formatCode>
                  <c:ptCount val="5"/>
                  <c:pt idx="0">
                    <c:v>2.00584777924261</c:v>
                  </c:pt>
                  <c:pt idx="1">
                    <c:v>6.01754333772793</c:v>
                  </c:pt>
                  <c:pt idx="2">
                    <c:v>10.1295312851753</c:v>
                  </c:pt>
                  <c:pt idx="3">
                    <c:v>20.0584777924261</c:v>
                  </c:pt>
                  <c:pt idx="4">
                    <c:v>35.1023361367459</c:v>
                  </c:pt>
                </c:numCache>
              </c:numRef>
            </c:minus>
            <c:spPr>
              <a:ln w="0">
                <a:solidFill>
                  <a:srgbClr val="000000"/>
                </a:solidFill>
              </a:ln>
            </c:spPr>
          </c:errBars>
          <c:xVal>
            <c:numRef>
              <c:f>Galantamine!$D$23:$H$23</c:f>
              <c:numCache>
                <c:formatCode>General</c:formatCode>
                <c:ptCount val="5"/>
                <c:pt idx="0">
                  <c:v>0.15</c:v>
                </c:pt>
                <c:pt idx="1">
                  <c:v>0.3</c:v>
                </c:pt>
                <c:pt idx="2">
                  <c:v>0.5</c:v>
                </c:pt>
                <c:pt idx="3">
                  <c:v>1.1</c:v>
                </c:pt>
                <c:pt idx="4">
                  <c:v>2</c:v>
                </c:pt>
              </c:numCache>
            </c:numRef>
          </c:xVal>
          <c:yVal>
            <c:numRef>
              <c:f>Galantamine!$D$30:$H$30</c:f>
              <c:numCache>
                <c:formatCode>General</c:formatCode>
                <c:ptCount val="5"/>
                <c:pt idx="0">
                  <c:v>40.0668337510443</c:v>
                </c:pt>
                <c:pt idx="1">
                  <c:v>120.200501253133</c:v>
                </c:pt>
                <c:pt idx="2">
                  <c:v>202.337510442773</c:v>
                </c:pt>
                <c:pt idx="3">
                  <c:v>400.668337510443</c:v>
                </c:pt>
                <c:pt idx="4">
                  <c:v>701.169590643275</c:v>
                </c:pt>
              </c:numCache>
            </c:numRef>
          </c:yVal>
          <c:smooth val="0"/>
        </c:ser>
        <c:axId val="4010570"/>
        <c:axId val="43592741"/>
      </c:scatterChart>
      <c:valAx>
        <c:axId val="4010570"/>
        <c:scaling>
          <c:orientation val="minMax"/>
          <c:min val="-3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900" spc="-1" strike="noStrike">
                    <a:latin typeface="Arial"/>
                  </a:defRPr>
                </a:pPr>
                <a:r>
                  <a:rPr b="0" sz="900" spc="-1" strike="noStrike">
                    <a:latin typeface="Arial"/>
                  </a:rPr>
                  <a:t>1/(ATCI) L/mmol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#,##0.00" sourceLinked="0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43592741"/>
        <c:crosses val="autoZero"/>
        <c:crossBetween val="midCat"/>
      </c:valAx>
      <c:valAx>
        <c:axId val="43592741"/>
        <c:scaling>
          <c:orientation val="minMax"/>
        </c:scaling>
        <c:delete val="0"/>
        <c:axPos val="l"/>
        <c:majorGridlines>
          <c:spPr>
            <a:ln w="0">
              <a:solidFill>
                <a:srgbClr val="b3b3b3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900" spc="-1" strike="noStrike">
                    <a:latin typeface="Arial"/>
                  </a:defRPr>
                </a:pPr>
                <a:r>
                  <a:rPr b="0" sz="900" spc="-1" strike="noStrike">
                    <a:latin typeface="Arial"/>
                  </a:rPr>
                  <a:t>1/V0 mn.L.mmol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#,##0.000" sourceLinked="0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4010570"/>
        <c:crosses val="autoZero"/>
        <c:crossBetween val="midCat"/>
      </c:valAx>
      <c:spPr>
        <a:noFill/>
        <a:ln w="0">
          <a:solidFill>
            <a:srgbClr val="b3b3b3"/>
          </a:solidFill>
        </a:ln>
      </c:spPr>
    </c:plotArea>
    <c:legend>
      <c:legendPos val="r"/>
      <c:layout>
        <c:manualLayout>
          <c:xMode val="edge"/>
          <c:yMode val="edge"/>
          <c:x val="0.130396241467955"/>
          <c:y val="0.212420105736605"/>
          <c:w val="0.232170559815611"/>
          <c:h val="0.204229797979798"/>
        </c:manualLayout>
      </c:layout>
      <c:overlay val="0"/>
      <c:spPr>
        <a:noFill/>
        <a:ln w="0">
          <a:noFill/>
        </a:ln>
      </c:spPr>
      <c:txPr>
        <a:bodyPr/>
        <a:lstStyle/>
        <a:p>
          <a:pPr>
            <a:defRPr b="0" sz="800" spc="-1" strike="noStrike">
              <a:latin typeface="Arial"/>
            </a:defRPr>
          </a:pPr>
        </a:p>
      </c:txPr>
    </c:legend>
    <c:plotVisOnly val="1"/>
    <c:dispBlanksAs val="span"/>
  </c:chart>
  <c:spPr>
    <a:solidFill>
      <a:srgbClr val="ffffff"/>
    </a:solidFill>
    <a:ln w="0">
      <a:noFill/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pc="-1" strike="noStrike">
                <a:latin typeface="Arial"/>
              </a:defRPr>
            </a:pPr>
            <a:r>
              <a:rPr b="0" sz="1300" spc="-1" strike="noStrike">
                <a:latin typeface="Arial"/>
              </a:rPr>
              <a:t>Graphique secondaire pente en fonction de la concentration en inhibiteur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72554895971414"/>
          <c:y val="0.155178872448024"/>
          <c:w val="0.622903579044436"/>
          <c:h val="0.684304176812137"/>
        </c:manualLayout>
      </c:layout>
      <c:scatterChart>
        <c:scatterStyle val="lineMarker"/>
        <c:varyColors val="0"/>
        <c:ser>
          <c:idx val="0"/>
          <c:order val="0"/>
          <c:spPr>
            <a:solidFill>
              <a:srgbClr val="004586"/>
            </a:solidFill>
            <a:ln w="28800">
              <a:noFill/>
            </a:ln>
          </c:spPr>
          <c:marker>
            <c:symbol val="square"/>
            <c:size val="8"/>
            <c:spPr>
              <a:solidFill>
                <a:srgbClr val="004586"/>
              </a:solidFill>
            </c:spPr>
          </c:marker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trendline>
            <c:spPr>
              <a:ln w="0">
                <a:solidFill>
                  <a:srgbClr val="004586"/>
                </a:solidFill>
              </a:ln>
            </c:spPr>
            <c:trendlineType val="linear"/>
            <c:forward val="0"/>
            <c:backward val="33"/>
            <c:dispRSqr val="1"/>
            <c:dispEq val="1"/>
          </c:trendline>
          <c:xVal>
            <c:numRef>
              <c:f>Galantamine!$B$76:$B$78</c:f>
              <c:numCache>
                <c:formatCode>General</c:formatCode>
                <c:ptCount val="3"/>
                <c:pt idx="0">
                  <c:v>0</c:v>
                </c:pt>
                <c:pt idx="1">
                  <c:v>0.7</c:v>
                </c:pt>
                <c:pt idx="2">
                  <c:v>3.5</c:v>
                </c:pt>
              </c:numCache>
            </c:numRef>
          </c:xVal>
          <c:yVal>
            <c:numRef>
              <c:f>Galantamine!$C$76:$C$78</c:f>
              <c:numCache>
                <c:formatCode>General</c:formatCode>
                <c:ptCount val="3"/>
                <c:pt idx="0">
                  <c:v>3.91884051315023</c:v>
                </c:pt>
                <c:pt idx="1">
                  <c:v>65.3568694861062</c:v>
                </c:pt>
                <c:pt idx="2">
                  <c:v>349.090155580925</c:v>
                </c:pt>
              </c:numCache>
            </c:numRef>
          </c:yVal>
          <c:smooth val="0"/>
        </c:ser>
        <c:axId val="6954665"/>
        <c:axId val="77028895"/>
      </c:scatterChart>
      <c:valAx>
        <c:axId val="6954665"/>
        <c:scaling>
          <c:orientation val="minMax"/>
          <c:min val="-1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900" spc="-1" strike="noStrike">
                    <a:latin typeface="Arial"/>
                  </a:defRPr>
                </a:pPr>
                <a:r>
                  <a:rPr b="0" sz="900" spc="-1" strike="noStrike">
                    <a:latin typeface="Arial"/>
                  </a:rPr>
                  <a:t>(I) nmol/L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#,##0.000" sourceLinked="0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77028895"/>
        <c:crosses val="autoZero"/>
        <c:crossBetween val="midCat"/>
      </c:valAx>
      <c:valAx>
        <c:axId val="77028895"/>
        <c:scaling>
          <c:orientation val="minMax"/>
        </c:scaling>
        <c:delete val="0"/>
        <c:axPos val="l"/>
        <c:majorGridlines>
          <c:spPr>
            <a:ln w="0">
              <a:solidFill>
                <a:srgbClr val="b3b3b3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900" spc="-1" strike="noStrike">
                    <a:latin typeface="Arial"/>
                  </a:defRPr>
                </a:pPr>
                <a:r>
                  <a:rPr b="0" sz="900" spc="-1" strike="noStrike">
                    <a:latin typeface="Arial"/>
                  </a:rPr>
                  <a:t>pente mn-1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#,##0.000" sourceLinked="0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6954665"/>
        <c:crosses val="autoZero"/>
        <c:crossBetween val="midCat"/>
      </c:valAx>
      <c:spPr>
        <a:noFill/>
        <a:ln w="0">
          <a:solidFill>
            <a:srgbClr val="b3b3b3"/>
          </a:solidFill>
        </a:ln>
      </c:spPr>
    </c:plotArea>
    <c:plotVisOnly val="1"/>
    <c:dispBlanksAs val="span"/>
  </c:chart>
  <c:spPr>
    <a:solidFill>
      <a:srgbClr val="ffffff"/>
    </a:solidFill>
    <a:ln w="0">
      <a:noFill/>
    </a:ln>
  </c:sp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pc="-1" strike="noStrike">
                <a:latin typeface="Arial"/>
              </a:defRPr>
            </a:pPr>
            <a:r>
              <a:rPr b="0" sz="1300" spc="-1" strike="noStrike">
                <a:latin typeface="Arial"/>
              </a:rPr>
              <a:t>Graphique secondaire ordonnée à l'origine en fonction de la concentration en inhibiteur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72536423081335"/>
          <c:y val="0.155178872448024"/>
          <c:w val="0.62292072960881"/>
          <c:h val="0.684304176812137"/>
        </c:manualLayout>
      </c:layout>
      <c:scatterChart>
        <c:scatterStyle val="lineMarker"/>
        <c:varyColors val="0"/>
        <c:ser>
          <c:idx val="0"/>
          <c:order val="0"/>
          <c:spPr>
            <a:solidFill>
              <a:srgbClr val="004586"/>
            </a:solidFill>
            <a:ln w="28800">
              <a:noFill/>
            </a:ln>
          </c:spPr>
          <c:marker>
            <c:symbol val="square"/>
            <c:size val="8"/>
            <c:spPr>
              <a:solidFill>
                <a:srgbClr val="004586"/>
              </a:solidFill>
            </c:spPr>
          </c:marker>
          <c:dPt>
            <c:idx val="1"/>
            <c:marker>
              <c:symbol val="square"/>
              <c:size val="8"/>
              <c:spPr>
                <a:solidFill>
                  <a:srgbClr val="004586"/>
                </a:solidFill>
              </c:spPr>
            </c:marker>
          </c:dPt>
          <c:dLbls>
            <c:dLbl>
              <c:idx val="1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r"/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trendline>
            <c:spPr>
              <a:ln w="0">
                <a:solidFill>
                  <a:srgbClr val="004586"/>
                </a:solidFill>
              </a:ln>
            </c:spPr>
            <c:trendlineType val="linear"/>
            <c:forward val="0"/>
            <c:backward val="110"/>
            <c:dispRSqr val="1"/>
            <c:dispEq val="1"/>
          </c:trendline>
          <c:xVal>
            <c:numRef>
              <c:f>Galantamine!$B$76:$B$78</c:f>
              <c:numCache>
                <c:formatCode>General</c:formatCode>
                <c:ptCount val="3"/>
                <c:pt idx="0">
                  <c:v>0</c:v>
                </c:pt>
                <c:pt idx="1">
                  <c:v>0.7</c:v>
                </c:pt>
                <c:pt idx="2">
                  <c:v>3.5</c:v>
                </c:pt>
              </c:numCache>
            </c:numRef>
          </c:xVal>
          <c:yVal>
            <c:numRef>
              <c:f>Galantamine!$D$76:$D$78</c:f>
              <c:numCache>
                <c:formatCode>General</c:formatCode>
                <c:ptCount val="3"/>
                <c:pt idx="0">
                  <c:v>10.3082287415747</c:v>
                </c:pt>
                <c:pt idx="1">
                  <c:v>10.6676190913584</c:v>
                </c:pt>
                <c:pt idx="2">
                  <c:v>10.1255286995847</c:v>
                </c:pt>
              </c:numCache>
            </c:numRef>
          </c:yVal>
          <c:smooth val="0"/>
        </c:ser>
        <c:axId val="16952721"/>
        <c:axId val="45034826"/>
      </c:scatterChart>
      <c:valAx>
        <c:axId val="16952721"/>
        <c:scaling>
          <c:orientation val="minMax"/>
          <c:min val="-1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900" spc="-1" strike="noStrike">
                    <a:latin typeface="Arial"/>
                  </a:defRPr>
                </a:pPr>
                <a:r>
                  <a:rPr b="0" sz="900" spc="-1" strike="noStrike">
                    <a:latin typeface="Arial"/>
                  </a:rPr>
                  <a:t>(I) nmol/L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#,##0.000" sourceLinked="0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45034826"/>
        <c:crosses val="autoZero"/>
        <c:crossBetween val="midCat"/>
      </c:valAx>
      <c:valAx>
        <c:axId val="45034826"/>
        <c:scaling>
          <c:orientation val="minMax"/>
        </c:scaling>
        <c:delete val="0"/>
        <c:axPos val="l"/>
        <c:majorGridlines>
          <c:spPr>
            <a:ln w="0">
              <a:solidFill>
                <a:srgbClr val="b3b3b3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900" spc="-1" strike="noStrike">
                    <a:latin typeface="Arial"/>
                  </a:defRPr>
                </a:pPr>
                <a:r>
                  <a:rPr b="0" sz="900" spc="-1" strike="noStrike">
                    <a:latin typeface="Arial"/>
                  </a:rPr>
                  <a:t>pente mn-1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#,##0.000" sourceLinked="0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16952721"/>
        <c:crosses val="autoZero"/>
        <c:crossBetween val="midCat"/>
      </c:valAx>
      <c:spPr>
        <a:noFill/>
        <a:ln w="0">
          <a:solidFill>
            <a:srgbClr val="b3b3b3"/>
          </a:solidFill>
        </a:ln>
      </c:spPr>
    </c:plotArea>
    <c:plotVisOnly val="1"/>
    <c:dispBlanksAs val="span"/>
  </c:chart>
  <c:spPr>
    <a:solidFill>
      <a:srgbClr val="ffffff"/>
    </a:solidFill>
    <a:ln w="0">
      <a:noFill/>
    </a:ln>
  </c:sp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pc="-1" strike="noStrike">
                <a:latin typeface="Arial"/>
              </a:defRPr>
            </a:pPr>
            <a:r>
              <a:rPr b="0" sz="1300" spc="-1" strike="noStrike">
                <a:latin typeface="Arial"/>
              </a:rPr>
              <a:t>Étude cinétique de l'AChE sur le substrat ATCI en présence ou non de Donopezil</a:t>
            </a:r>
          </a:p>
        </c:rich>
      </c:tx>
      <c:layout>
        <c:manualLayout>
          <c:xMode val="edge"/>
          <c:yMode val="edge"/>
          <c:x val="0.151851687978408"/>
          <c:y val="0.10196511719674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4330339365515"/>
          <c:y val="0.201325862205035"/>
          <c:w val="0.743462678642538"/>
          <c:h val="0.636808460263594"/>
        </c:manualLayout>
      </c:layout>
      <c:scatterChart>
        <c:scatterStyle val="lineMarker"/>
        <c:varyColors val="0"/>
        <c:ser>
          <c:idx val="0"/>
          <c:order val="0"/>
          <c:tx>
            <c:strRef>
              <c:f>Donopezil!$B$25</c:f>
              <c:strCache>
                <c:ptCount val="1"/>
                <c:pt idx="0">
                  <c:v>0nmol/L</c:v>
                </c:pt>
              </c:strCache>
            </c:strRef>
          </c:tx>
          <c:spPr>
            <a:solidFill>
              <a:srgbClr val="004586"/>
            </a:solidFill>
            <a:ln w="28800">
              <a:noFill/>
            </a:ln>
          </c:spPr>
          <c:marker>
            <c:symbol val="square"/>
            <c:size val="3"/>
            <c:spPr>
              <a:solidFill>
                <a:srgbClr val="004586"/>
              </a:solidFill>
            </c:spPr>
          </c:marker>
          <c:dPt>
            <c:idx val="2"/>
            <c:marker>
              <c:symbol val="square"/>
              <c:size val="3"/>
              <c:spPr>
                <a:solidFill>
                  <a:srgbClr val="004586"/>
                </a:solidFill>
              </c:spPr>
            </c:marker>
          </c:dPt>
          <c:dPt>
            <c:idx val="3"/>
            <c:marker>
              <c:symbol val="square"/>
              <c:size val="3"/>
              <c:spPr>
                <a:solidFill>
                  <a:srgbClr val="004586"/>
                </a:solidFill>
              </c:spPr>
            </c:marker>
          </c:dPt>
          <c:dLbls>
            <c:dLbl>
              <c:idx val="2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r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3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r"/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trendline>
            <c:spPr>
              <a:ln w="0">
                <a:solidFill>
                  <a:srgbClr val="004586"/>
                </a:solidFill>
              </a:ln>
            </c:spPr>
            <c:trendlineType val="linear"/>
            <c:forward val="0"/>
            <c:backward val="35"/>
            <c:dispRSqr val="1"/>
            <c:dispEq val="1"/>
          </c:trendline>
          <c:errBars>
            <c:errDir val="y"/>
            <c:errBarType val="both"/>
            <c:errValType val="cust"/>
            <c:noEndCap val="0"/>
            <c:plus>
              <c:numRef>
                <c:f>Donopezil!$D$25:$H$25</c:f>
                <c:numCache>
                  <c:formatCode>General</c:formatCode>
                  <c:ptCount val="5"/>
                  <c:pt idx="0">
                    <c:v>0.534056971223384</c:v>
                  </c:pt>
                  <c:pt idx="1">
                    <c:v>0.6238186593445</c:v>
                  </c:pt>
                  <c:pt idx="2">
                    <c:v>0.78228063390458</c:v>
                  </c:pt>
                  <c:pt idx="3">
                    <c:v>1.3038010565077</c:v>
                  </c:pt>
                  <c:pt idx="4">
                    <c:v>2.05599397372372</c:v>
                  </c:pt>
                </c:numCache>
              </c:numRef>
            </c:plus>
            <c:minus>
              <c:numRef>
                <c:f>Donopezil!$D$25:$H$25</c:f>
                <c:numCache>
                  <c:formatCode>General</c:formatCode>
                  <c:ptCount val="5"/>
                  <c:pt idx="0">
                    <c:v>0.534056971223384</c:v>
                  </c:pt>
                  <c:pt idx="1">
                    <c:v>0.6238186593445</c:v>
                  </c:pt>
                  <c:pt idx="2">
                    <c:v>0.78228063390458</c:v>
                  </c:pt>
                  <c:pt idx="3">
                    <c:v>1.3038010565077</c:v>
                  </c:pt>
                  <c:pt idx="4">
                    <c:v>2.05599397372372</c:v>
                  </c:pt>
                </c:numCache>
              </c:numRef>
            </c:minus>
            <c:spPr>
              <a:ln w="0">
                <a:solidFill>
                  <a:srgbClr val="000000"/>
                </a:solidFill>
              </a:ln>
            </c:spPr>
          </c:errBars>
          <c:xVal>
            <c:numRef>
              <c:f>Donopezil!$D$23:$H$23</c:f>
              <c:numCache>
                <c:formatCode>General</c:formatCode>
                <c:ptCount val="5"/>
                <c:pt idx="0">
                  <c:v>4.5</c:v>
                </c:pt>
                <c:pt idx="1">
                  <c:v>9.7</c:v>
                </c:pt>
                <c:pt idx="2">
                  <c:v>19.6</c:v>
                </c:pt>
                <c:pt idx="3">
                  <c:v>49.8</c:v>
                </c:pt>
                <c:pt idx="4">
                  <c:v>99.5</c:v>
                </c:pt>
              </c:numCache>
            </c:numRef>
          </c:xVal>
          <c:yVal>
            <c:numRef>
              <c:f>Donopezil!$D$24:$H$24</c:f>
              <c:numCache>
                <c:formatCode>General</c:formatCode>
                <c:ptCount val="5"/>
                <c:pt idx="0">
                  <c:v>10.6677944862155</c:v>
                </c:pt>
                <c:pt idx="1">
                  <c:v>12.4607852965748</c:v>
                </c:pt>
                <c:pt idx="2">
                  <c:v>15.6260651629073</c:v>
                </c:pt>
                <c:pt idx="3">
                  <c:v>26.0434419381788</c:v>
                </c:pt>
                <c:pt idx="4">
                  <c:v>41.0685045948204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Donopezil!$B$28</c:f>
              <c:strCache>
                <c:ptCount val="1"/>
                <c:pt idx="0">
                  <c:v>5nmol/L</c:v>
                </c:pt>
              </c:strCache>
            </c:strRef>
          </c:tx>
          <c:spPr>
            <a:solidFill>
              <a:srgbClr val="ff420e"/>
            </a:solidFill>
            <a:ln w="28800">
              <a:noFill/>
            </a:ln>
          </c:spPr>
          <c:marker>
            <c:symbol val="diamond"/>
            <c:size val="3"/>
            <c:spPr>
              <a:solidFill>
                <a:srgbClr val="ff420e"/>
              </a:solidFill>
            </c:spPr>
          </c:marker>
          <c:dPt>
            <c:idx val="2"/>
            <c:marker>
              <c:symbol val="diamond"/>
              <c:size val="3"/>
              <c:spPr>
                <a:solidFill>
                  <a:srgbClr val="ff420e"/>
                </a:solidFill>
              </c:spPr>
            </c:marker>
          </c:dPt>
          <c:dPt>
            <c:idx val="3"/>
            <c:marker>
              <c:symbol val="diamond"/>
              <c:size val="3"/>
              <c:spPr>
                <a:solidFill>
                  <a:srgbClr val="ff420e"/>
                </a:solidFill>
              </c:spPr>
            </c:marker>
          </c:dPt>
          <c:dLbls>
            <c:dLbl>
              <c:idx val="2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r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3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r"/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trendline>
            <c:spPr>
              <a:ln w="0">
                <a:solidFill>
                  <a:srgbClr val="ff420e"/>
                </a:solidFill>
              </a:ln>
            </c:spPr>
            <c:trendlineType val="linear"/>
            <c:forward val="0"/>
            <c:backward val="37"/>
            <c:dispRSqr val="1"/>
            <c:dispEq val="1"/>
          </c:trendline>
          <c:errBars>
            <c:errDir val="y"/>
            <c:errBarType val="both"/>
            <c:errValType val="cust"/>
            <c:noEndCap val="0"/>
            <c:plus>
              <c:numRef>
                <c:f>Donopezil!$D$28:$H$28</c:f>
                <c:numCache>
                  <c:formatCode>General</c:formatCode>
                  <c:ptCount val="5"/>
                  <c:pt idx="0">
                    <c:v>1.4442104010547</c:v>
                  </c:pt>
                  <c:pt idx="1">
                    <c:v>1.73505832904493</c:v>
                  </c:pt>
                  <c:pt idx="2">
                    <c:v>2.27061968610265</c:v>
                  </c:pt>
                  <c:pt idx="3">
                    <c:v>4.01169555848526</c:v>
                  </c:pt>
                  <c:pt idx="4">
                    <c:v>6.54909299922721</c:v>
                  </c:pt>
                </c:numCache>
              </c:numRef>
            </c:plus>
            <c:minus>
              <c:numRef>
                <c:f>Donopezil!$D$28:$H$28</c:f>
                <c:numCache>
                  <c:formatCode>General</c:formatCode>
                  <c:ptCount val="5"/>
                  <c:pt idx="0">
                    <c:v>1.4442104010547</c:v>
                  </c:pt>
                  <c:pt idx="1">
                    <c:v>1.73505832904493</c:v>
                  </c:pt>
                  <c:pt idx="2">
                    <c:v>2.27061968610265</c:v>
                  </c:pt>
                  <c:pt idx="3">
                    <c:v>4.01169555848526</c:v>
                  </c:pt>
                  <c:pt idx="4">
                    <c:v>6.54909299922721</c:v>
                  </c:pt>
                </c:numCache>
              </c:numRef>
            </c:minus>
            <c:spPr>
              <a:ln w="0">
                <a:solidFill>
                  <a:srgbClr val="000000"/>
                </a:solidFill>
              </a:ln>
            </c:spPr>
          </c:errBars>
          <c:xVal>
            <c:numRef>
              <c:f>Donopezil!$D$23:$H$23</c:f>
              <c:numCache>
                <c:formatCode>General</c:formatCode>
                <c:ptCount val="5"/>
                <c:pt idx="0">
                  <c:v>4.5</c:v>
                </c:pt>
                <c:pt idx="1">
                  <c:v>9.7</c:v>
                </c:pt>
                <c:pt idx="2">
                  <c:v>19.6</c:v>
                </c:pt>
                <c:pt idx="3">
                  <c:v>49.8</c:v>
                </c:pt>
                <c:pt idx="4">
                  <c:v>99.5</c:v>
                </c:pt>
              </c:numCache>
            </c:numRef>
          </c:xVal>
          <c:yVal>
            <c:numRef>
              <c:f>Donopezil!$D$27:$H$27</c:f>
              <c:numCache>
                <c:formatCode>General</c:formatCode>
                <c:ptCount val="5"/>
                <c:pt idx="0">
                  <c:v>28.8481203007519</c:v>
                </c:pt>
                <c:pt idx="1">
                  <c:v>34.6578111946533</c:v>
                </c:pt>
                <c:pt idx="2">
                  <c:v>45.3556558061821</c:v>
                </c:pt>
                <c:pt idx="3">
                  <c:v>80.1336675020886</c:v>
                </c:pt>
                <c:pt idx="4">
                  <c:v>130.818212197159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Donopezil!$B$31</c:f>
              <c:strCache>
                <c:ptCount val="1"/>
                <c:pt idx="0">
                  <c:v>10nmol/L</c:v>
                </c:pt>
              </c:strCache>
            </c:strRef>
          </c:tx>
          <c:spPr>
            <a:solidFill>
              <a:srgbClr val="ffd320"/>
            </a:solidFill>
            <a:ln w="28800">
              <a:noFill/>
            </a:ln>
          </c:spPr>
          <c:marker>
            <c:symbol val="triangle"/>
            <c:size val="3"/>
            <c:spPr>
              <a:solidFill>
                <a:srgbClr val="ffd320"/>
              </a:solidFill>
            </c:spPr>
          </c:marker>
          <c:dPt>
            <c:idx val="2"/>
            <c:marker>
              <c:symbol val="triangle"/>
              <c:size val="3"/>
              <c:spPr>
                <a:solidFill>
                  <a:srgbClr val="ffd320"/>
                </a:solidFill>
              </c:spPr>
            </c:marker>
          </c:dPt>
          <c:dPt>
            <c:idx val="3"/>
            <c:marker>
              <c:symbol val="triangle"/>
              <c:size val="3"/>
              <c:spPr>
                <a:solidFill>
                  <a:srgbClr val="ffd320"/>
                </a:solidFill>
              </c:spPr>
            </c:marker>
          </c:dPt>
          <c:dLbls>
            <c:dLbl>
              <c:idx val="2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r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3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r"/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trendline>
            <c:spPr>
              <a:ln w="0">
                <a:solidFill>
                  <a:srgbClr val="ffd320"/>
                </a:solidFill>
              </a:ln>
            </c:spPr>
            <c:trendlineType val="linear"/>
            <c:forward val="0"/>
            <c:backward val="40"/>
            <c:dispRSqr val="1"/>
            <c:dispEq val="1"/>
          </c:trendline>
          <c:errBars>
            <c:errDir val="y"/>
            <c:errBarType val="both"/>
            <c:errValType val="cust"/>
            <c:noEndCap val="0"/>
            <c:plus>
              <c:numRef>
                <c:f>Donopezil!$D$31:$H$31</c:f>
                <c:numCache>
                  <c:formatCode>General</c:formatCode>
                  <c:ptCount val="5"/>
                  <c:pt idx="0">
                    <c:v>1.82030685966269</c:v>
                  </c:pt>
                  <c:pt idx="1">
                    <c:v>2.28666646833661</c:v>
                  </c:pt>
                  <c:pt idx="2">
                    <c:v>3.06995002613085</c:v>
                  </c:pt>
                  <c:pt idx="3">
                    <c:v>5.23024808437541</c:v>
                  </c:pt>
                  <c:pt idx="4">
                    <c:v>8.90596413983753</c:v>
                  </c:pt>
                </c:numCache>
              </c:numRef>
            </c:plus>
            <c:minus>
              <c:numRef>
                <c:f>Donopezil!$D$31:$H$31</c:f>
                <c:numCache>
                  <c:formatCode>General</c:formatCode>
                  <c:ptCount val="5"/>
                  <c:pt idx="0">
                    <c:v>1.82030685966269</c:v>
                  </c:pt>
                  <c:pt idx="1">
                    <c:v>2.28666646833661</c:v>
                  </c:pt>
                  <c:pt idx="2">
                    <c:v>3.06995002613085</c:v>
                  </c:pt>
                  <c:pt idx="3">
                    <c:v>5.23024808437541</c:v>
                  </c:pt>
                  <c:pt idx="4">
                    <c:v>8.90596413983753</c:v>
                  </c:pt>
                </c:numCache>
              </c:numRef>
            </c:minus>
            <c:spPr>
              <a:ln w="0">
                <a:solidFill>
                  <a:srgbClr val="000000"/>
                </a:solidFill>
              </a:ln>
            </c:spPr>
          </c:errBars>
          <c:xVal>
            <c:numRef>
              <c:f>Donopezil!$D$23:$H$23</c:f>
              <c:numCache>
                <c:formatCode>General</c:formatCode>
                <c:ptCount val="5"/>
                <c:pt idx="0">
                  <c:v>4.5</c:v>
                </c:pt>
                <c:pt idx="1">
                  <c:v>9.7</c:v>
                </c:pt>
                <c:pt idx="2">
                  <c:v>19.6</c:v>
                </c:pt>
                <c:pt idx="3">
                  <c:v>49.8</c:v>
                </c:pt>
                <c:pt idx="4">
                  <c:v>99.5</c:v>
                </c:pt>
              </c:numCache>
            </c:numRef>
          </c:xVal>
          <c:yVal>
            <c:numRef>
              <c:f>Donopezil!$D$30:$H$30</c:f>
              <c:numCache>
                <c:formatCode>General</c:formatCode>
                <c:ptCount val="5"/>
                <c:pt idx="0">
                  <c:v>36.3606516290727</c:v>
                </c:pt>
                <c:pt idx="1">
                  <c:v>45.6761904761905</c:v>
                </c:pt>
                <c:pt idx="2">
                  <c:v>61.3222890559733</c:v>
                </c:pt>
                <c:pt idx="3">
                  <c:v>104.474269005848</c:v>
                </c:pt>
                <c:pt idx="4">
                  <c:v>177.896741854637</c:v>
                </c:pt>
              </c:numCache>
            </c:numRef>
          </c:yVal>
          <c:smooth val="0"/>
        </c:ser>
        <c:axId val="62016187"/>
        <c:axId val="8222399"/>
      </c:scatterChart>
      <c:valAx>
        <c:axId val="62016187"/>
        <c:scaling>
          <c:orientation val="minMax"/>
          <c:min val="-40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900" spc="-1" strike="noStrike">
                    <a:latin typeface="Arial"/>
                  </a:defRPr>
                </a:pPr>
                <a:r>
                  <a:rPr b="0" sz="900" spc="-1" strike="noStrike">
                    <a:latin typeface="Arial"/>
                  </a:rPr>
                  <a:t>1/(ATCI) L/mmol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#,##0.00" sourceLinked="0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8222399"/>
        <c:crosses val="autoZero"/>
        <c:crossBetween val="midCat"/>
      </c:valAx>
      <c:valAx>
        <c:axId val="8222399"/>
        <c:scaling>
          <c:orientation val="minMax"/>
        </c:scaling>
        <c:delete val="0"/>
        <c:axPos val="l"/>
        <c:majorGridlines>
          <c:spPr>
            <a:ln w="0">
              <a:solidFill>
                <a:srgbClr val="b3b3b3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900" spc="-1" strike="noStrike">
                    <a:latin typeface="Arial"/>
                  </a:defRPr>
                </a:pPr>
                <a:r>
                  <a:rPr b="0" sz="900" spc="-1" strike="noStrike">
                    <a:latin typeface="Arial"/>
                  </a:rPr>
                  <a:t>1/V0 mn.L.mmol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#,##0.000" sourceLinked="0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62016187"/>
        <c:crosses val="autoZero"/>
        <c:crossBetween val="midCat"/>
      </c:valAx>
      <c:spPr>
        <a:noFill/>
        <a:ln w="0">
          <a:solidFill>
            <a:srgbClr val="b3b3b3"/>
          </a:solidFill>
        </a:ln>
      </c:spPr>
    </c:plotArea>
    <c:legend>
      <c:legendPos val="r"/>
      <c:layout>
        <c:manualLayout>
          <c:xMode val="edge"/>
          <c:yMode val="edge"/>
          <c:x val="0.356139495723845"/>
          <c:y val="0.210052868302691"/>
          <c:w val="0.232163431711424"/>
          <c:h val="0.204229797979798"/>
        </c:manualLayout>
      </c:layout>
      <c:overlay val="0"/>
      <c:spPr>
        <a:noFill/>
        <a:ln w="0">
          <a:noFill/>
        </a:ln>
      </c:spPr>
      <c:txPr>
        <a:bodyPr/>
        <a:lstStyle/>
        <a:p>
          <a:pPr>
            <a:defRPr b="0" sz="800" spc="-1" strike="noStrike">
              <a:latin typeface="Arial"/>
            </a:defRPr>
          </a:pPr>
        </a:p>
      </c:txPr>
    </c:legend>
    <c:plotVisOnly val="1"/>
    <c:dispBlanksAs val="span"/>
  </c:chart>
  <c:spPr>
    <a:solidFill>
      <a:srgbClr val="ffffff"/>
    </a:solidFill>
    <a:ln w="0"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3.xml"/><Relationship Id="rId2" Type="http://schemas.openxmlformats.org/officeDocument/2006/relationships/chart" Target="../charts/chart4.xml"/><Relationship Id="rId3" Type="http://schemas.openxmlformats.org/officeDocument/2006/relationships/chart" Target="../charts/chart5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6.xml"/><Relationship Id="rId2" Type="http://schemas.openxmlformats.org/officeDocument/2006/relationships/chart" Target="../charts/chart7.xml"/><Relationship Id="rId3" Type="http://schemas.openxmlformats.org/officeDocument/2006/relationships/chart" Target="../charts/chart8.xml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chart" Target="../charts/chart9.xml"/><Relationship Id="rId2" Type="http://schemas.openxmlformats.org/officeDocument/2006/relationships/chart" Target="../charts/chart10.xml"/><Relationship Id="rId3" Type="http://schemas.openxmlformats.org/officeDocument/2006/relationships/chart" Target="../charts/chart11.xml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chart" Target="../charts/chart12.xml"/><Relationship Id="rId2" Type="http://schemas.openxmlformats.org/officeDocument/2006/relationships/chart" Target="../charts/chart13.xml"/><Relationship Id="rId3" Type="http://schemas.openxmlformats.org/officeDocument/2006/relationships/chart" Target="../charts/chart14.xml"/>
</Relationships>
</file>

<file path=xl/drawings/_rels/drawing5.xml.rels><?xml version="1.0" encoding="UTF-8"?>
<Relationships xmlns="http://schemas.openxmlformats.org/package/2006/relationships"><Relationship Id="rId1" Type="http://schemas.openxmlformats.org/officeDocument/2006/relationships/chart" Target="../charts/chart15.xml"/><Relationship Id="rId2" Type="http://schemas.openxmlformats.org/officeDocument/2006/relationships/chart" Target="../charts/chart16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810720</xdr:colOff>
      <xdr:row>33</xdr:row>
      <xdr:rowOff>158400</xdr:rowOff>
    </xdr:from>
    <xdr:to>
      <xdr:col>8</xdr:col>
      <xdr:colOff>1800</xdr:colOff>
      <xdr:row>62</xdr:row>
      <xdr:rowOff>5400</xdr:rowOff>
    </xdr:to>
    <xdr:graphicFrame>
      <xdr:nvGraphicFramePr>
        <xdr:cNvPr id="0" name=""/>
        <xdr:cNvGraphicFramePr/>
      </xdr:nvGraphicFramePr>
      <xdr:xfrm>
        <a:off x="1629720" y="6524280"/>
        <a:ext cx="8136000" cy="4561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691200</xdr:colOff>
      <xdr:row>83</xdr:row>
      <xdr:rowOff>41400</xdr:rowOff>
    </xdr:from>
    <xdr:to>
      <xdr:col>4</xdr:col>
      <xdr:colOff>449280</xdr:colOff>
      <xdr:row>106</xdr:row>
      <xdr:rowOff>146160</xdr:rowOff>
    </xdr:to>
    <xdr:graphicFrame>
      <xdr:nvGraphicFramePr>
        <xdr:cNvPr id="1" name=""/>
        <xdr:cNvGraphicFramePr/>
      </xdr:nvGraphicFramePr>
      <xdr:xfrm>
        <a:off x="691200" y="14636160"/>
        <a:ext cx="6245280" cy="3843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5</xdr:col>
      <xdr:colOff>41040</xdr:colOff>
      <xdr:row>82</xdr:row>
      <xdr:rowOff>159840</xdr:rowOff>
    </xdr:from>
    <xdr:to>
      <xdr:col>12</xdr:col>
      <xdr:colOff>577800</xdr:colOff>
      <xdr:row>106</xdr:row>
      <xdr:rowOff>102240</xdr:rowOff>
    </xdr:to>
    <xdr:graphicFrame>
      <xdr:nvGraphicFramePr>
        <xdr:cNvPr id="2" name=""/>
        <xdr:cNvGraphicFramePr/>
      </xdr:nvGraphicFramePr>
      <xdr:xfrm>
        <a:off x="7347240" y="14592240"/>
        <a:ext cx="6270840" cy="3843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812880</xdr:colOff>
      <xdr:row>36</xdr:row>
      <xdr:rowOff>112320</xdr:rowOff>
    </xdr:from>
    <xdr:to>
      <xdr:col>6</xdr:col>
      <xdr:colOff>608040</xdr:colOff>
      <xdr:row>64</xdr:row>
      <xdr:rowOff>121680</xdr:rowOff>
    </xdr:to>
    <xdr:graphicFrame>
      <xdr:nvGraphicFramePr>
        <xdr:cNvPr id="3" name=""/>
        <xdr:cNvGraphicFramePr/>
      </xdr:nvGraphicFramePr>
      <xdr:xfrm>
        <a:off x="812880" y="7117560"/>
        <a:ext cx="8131320" cy="4561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629640</xdr:colOff>
      <xdr:row>84</xdr:row>
      <xdr:rowOff>12600</xdr:rowOff>
    </xdr:from>
    <xdr:to>
      <xdr:col>4</xdr:col>
      <xdr:colOff>177480</xdr:colOff>
      <xdr:row>107</xdr:row>
      <xdr:rowOff>117360</xdr:rowOff>
    </xdr:to>
    <xdr:graphicFrame>
      <xdr:nvGraphicFramePr>
        <xdr:cNvPr id="4" name=""/>
        <xdr:cNvGraphicFramePr/>
      </xdr:nvGraphicFramePr>
      <xdr:xfrm>
        <a:off x="629640" y="15072120"/>
        <a:ext cx="6246000" cy="3843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4</xdr:col>
      <xdr:colOff>630360</xdr:colOff>
      <xdr:row>85</xdr:row>
      <xdr:rowOff>42120</xdr:rowOff>
    </xdr:from>
    <xdr:to>
      <xdr:col>12</xdr:col>
      <xdr:colOff>353160</xdr:colOff>
      <xdr:row>108</xdr:row>
      <xdr:rowOff>146880</xdr:rowOff>
    </xdr:to>
    <xdr:graphicFrame>
      <xdr:nvGraphicFramePr>
        <xdr:cNvPr id="5" name=""/>
        <xdr:cNvGraphicFramePr/>
      </xdr:nvGraphicFramePr>
      <xdr:xfrm>
        <a:off x="7328520" y="15264360"/>
        <a:ext cx="6275880" cy="3843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792360</xdr:colOff>
      <xdr:row>37</xdr:row>
      <xdr:rowOff>28800</xdr:rowOff>
    </xdr:from>
    <xdr:to>
      <xdr:col>7</xdr:col>
      <xdr:colOff>466200</xdr:colOff>
      <xdr:row>65</xdr:row>
      <xdr:rowOff>38160</xdr:rowOff>
    </xdr:to>
    <xdr:graphicFrame>
      <xdr:nvGraphicFramePr>
        <xdr:cNvPr id="6" name=""/>
        <xdr:cNvGraphicFramePr/>
      </xdr:nvGraphicFramePr>
      <xdr:xfrm>
        <a:off x="792360" y="7044840"/>
        <a:ext cx="8136000" cy="4561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812160</xdr:colOff>
      <xdr:row>82</xdr:row>
      <xdr:rowOff>42120</xdr:rowOff>
    </xdr:from>
    <xdr:to>
      <xdr:col>5</xdr:col>
      <xdr:colOff>239040</xdr:colOff>
      <xdr:row>105</xdr:row>
      <xdr:rowOff>147240</xdr:rowOff>
    </xdr:to>
    <xdr:graphicFrame>
      <xdr:nvGraphicFramePr>
        <xdr:cNvPr id="7" name=""/>
        <xdr:cNvGraphicFramePr/>
      </xdr:nvGraphicFramePr>
      <xdr:xfrm>
        <a:off x="812160" y="14625000"/>
        <a:ext cx="6250680" cy="3843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5</xdr:col>
      <xdr:colOff>644760</xdr:colOff>
      <xdr:row>81</xdr:row>
      <xdr:rowOff>160560</xdr:rowOff>
    </xdr:from>
    <xdr:to>
      <xdr:col>13</xdr:col>
      <xdr:colOff>367200</xdr:colOff>
      <xdr:row>105</xdr:row>
      <xdr:rowOff>102960</xdr:rowOff>
    </xdr:to>
    <xdr:graphicFrame>
      <xdr:nvGraphicFramePr>
        <xdr:cNvPr id="8" name=""/>
        <xdr:cNvGraphicFramePr/>
      </xdr:nvGraphicFramePr>
      <xdr:xfrm>
        <a:off x="7468560" y="14580720"/>
        <a:ext cx="6275520" cy="3843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23760</xdr:colOff>
      <xdr:row>34</xdr:row>
      <xdr:rowOff>101160</xdr:rowOff>
    </xdr:from>
    <xdr:to>
      <xdr:col>7</xdr:col>
      <xdr:colOff>81000</xdr:colOff>
      <xdr:row>62</xdr:row>
      <xdr:rowOff>110520</xdr:rowOff>
    </xdr:to>
    <xdr:graphicFrame>
      <xdr:nvGraphicFramePr>
        <xdr:cNvPr id="9" name=""/>
        <xdr:cNvGraphicFramePr/>
      </xdr:nvGraphicFramePr>
      <xdr:xfrm>
        <a:off x="842760" y="6730560"/>
        <a:ext cx="8130960" cy="4561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30240</xdr:colOff>
      <xdr:row>88</xdr:row>
      <xdr:rowOff>71640</xdr:rowOff>
    </xdr:from>
    <xdr:to>
      <xdr:col>4</xdr:col>
      <xdr:colOff>654480</xdr:colOff>
      <xdr:row>112</xdr:row>
      <xdr:rowOff>14040</xdr:rowOff>
    </xdr:to>
    <xdr:graphicFrame>
      <xdr:nvGraphicFramePr>
        <xdr:cNvPr id="10" name=""/>
        <xdr:cNvGraphicFramePr/>
      </xdr:nvGraphicFramePr>
      <xdr:xfrm>
        <a:off x="849240" y="15730920"/>
        <a:ext cx="6240240" cy="3843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5</xdr:col>
      <xdr:colOff>246240</xdr:colOff>
      <xdr:row>88</xdr:row>
      <xdr:rowOff>27720</xdr:rowOff>
    </xdr:from>
    <xdr:to>
      <xdr:col>12</xdr:col>
      <xdr:colOff>783000</xdr:colOff>
      <xdr:row>111</xdr:row>
      <xdr:rowOff>132840</xdr:rowOff>
    </xdr:to>
    <xdr:graphicFrame>
      <xdr:nvGraphicFramePr>
        <xdr:cNvPr id="11" name=""/>
        <xdr:cNvGraphicFramePr/>
      </xdr:nvGraphicFramePr>
      <xdr:xfrm>
        <a:off x="7500600" y="15687000"/>
        <a:ext cx="6270840" cy="3843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1512000</xdr:colOff>
      <xdr:row>126</xdr:row>
      <xdr:rowOff>127440</xdr:rowOff>
    </xdr:from>
    <xdr:to>
      <xdr:col>10</xdr:col>
      <xdr:colOff>275760</xdr:colOff>
      <xdr:row>153</xdr:row>
      <xdr:rowOff>4680</xdr:rowOff>
    </xdr:to>
    <xdr:graphicFrame>
      <xdr:nvGraphicFramePr>
        <xdr:cNvPr id="12" name=""/>
        <xdr:cNvGraphicFramePr/>
      </xdr:nvGraphicFramePr>
      <xdr:xfrm>
        <a:off x="1512000" y="23834520"/>
        <a:ext cx="7396560" cy="4266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180000</xdr:colOff>
      <xdr:row>54</xdr:row>
      <xdr:rowOff>26640</xdr:rowOff>
    </xdr:from>
    <xdr:to>
      <xdr:col>13</xdr:col>
      <xdr:colOff>72360</xdr:colOff>
      <xdr:row>85</xdr:row>
      <xdr:rowOff>24840</xdr:rowOff>
    </xdr:to>
    <xdr:graphicFrame>
      <xdr:nvGraphicFramePr>
        <xdr:cNvPr id="13" name=""/>
        <xdr:cNvGraphicFramePr/>
      </xdr:nvGraphicFramePr>
      <xdr:xfrm>
        <a:off x="180000" y="12029400"/>
        <a:ext cx="10496880" cy="50374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5:J81"/>
  <sheetViews>
    <sheetView showFormulas="false" showGridLines="true" showRowColHeaders="true" showZeros="true" rightToLeft="false" tabSelected="false" showOutlineSymbols="true" defaultGridColor="true" view="normal" topLeftCell="A67" colorId="64" zoomScale="80" zoomScaleNormal="80" zoomScalePageLayoutView="100" workbookViewId="0">
      <selection pane="topLeft" activeCell="D35" activeCellId="0" sqref="D35"/>
    </sheetView>
  </sheetViews>
  <sheetFormatPr defaultColWidth="11.625" defaultRowHeight="12.8" zeroHeight="false" outlineLevelRow="0" outlineLevelCol="0"/>
  <cols>
    <col collapsed="false" customWidth="true" hidden="false" outlineLevel="0" max="2" min="2" style="0" width="41.12"/>
    <col collapsed="false" customWidth="true" hidden="false" outlineLevel="0" max="3" min="3" style="0" width="27.6"/>
  </cols>
  <sheetData>
    <row r="5" customFormat="false" ht="15" hidden="false" customHeight="false" outlineLevel="0" collapsed="false">
      <c r="B5" s="1"/>
      <c r="C5" s="1"/>
      <c r="D5" s="2" t="s">
        <v>0</v>
      </c>
      <c r="E5" s="2"/>
      <c r="F5" s="2"/>
      <c r="G5" s="2"/>
      <c r="H5" s="2"/>
    </row>
    <row r="6" customFormat="false" ht="26.85" hidden="false" customHeight="true" outlineLevel="0" collapsed="false">
      <c r="B6" s="3" t="s">
        <v>1</v>
      </c>
      <c r="C6" s="4" t="s">
        <v>2</v>
      </c>
      <c r="D6" s="5" t="n">
        <v>5</v>
      </c>
      <c r="E6" s="5" t="n">
        <v>10</v>
      </c>
      <c r="F6" s="5" t="n">
        <v>20</v>
      </c>
      <c r="G6" s="5" t="n">
        <v>30</v>
      </c>
      <c r="H6" s="5" t="n">
        <v>40</v>
      </c>
    </row>
    <row r="7" customFormat="false" ht="15" hidden="false" customHeight="false" outlineLevel="0" collapsed="false">
      <c r="B7" s="6" t="n">
        <v>0</v>
      </c>
      <c r="C7" s="7" t="s">
        <v>3</v>
      </c>
      <c r="D7" s="8" t="n">
        <v>3.2</v>
      </c>
      <c r="E7" s="8" t="n">
        <v>3.8</v>
      </c>
      <c r="F7" s="8" t="n">
        <v>5</v>
      </c>
      <c r="G7" s="8" t="n">
        <v>6.5</v>
      </c>
      <c r="H7" s="8" t="n">
        <v>8</v>
      </c>
    </row>
    <row r="8" customFormat="false" ht="15" hidden="false" customHeight="false" outlineLevel="0" collapsed="false">
      <c r="B8" s="6"/>
      <c r="C8" s="7" t="s">
        <v>4</v>
      </c>
      <c r="D8" s="8" t="n">
        <v>3.36842105263158</v>
      </c>
      <c r="E8" s="8" t="n">
        <v>4</v>
      </c>
      <c r="F8" s="8" t="n">
        <v>5.26315789473684</v>
      </c>
      <c r="G8" s="8" t="n">
        <v>6.8421052631579</v>
      </c>
      <c r="H8" s="8" t="n">
        <v>8.42105263157895</v>
      </c>
    </row>
    <row r="9" customFormat="false" ht="15" hidden="false" customHeight="false" outlineLevel="0" collapsed="false">
      <c r="B9" s="6"/>
      <c r="C9" s="7" t="s">
        <v>5</v>
      </c>
      <c r="D9" s="8" t="n">
        <v>3.04761904761905</v>
      </c>
      <c r="E9" s="8" t="n">
        <v>3.61904761904762</v>
      </c>
      <c r="F9" s="8" t="n">
        <v>4.76190476190476</v>
      </c>
      <c r="G9" s="8" t="n">
        <v>6.19047619047619</v>
      </c>
      <c r="H9" s="8" t="n">
        <v>7.61904761904762</v>
      </c>
    </row>
    <row r="10" customFormat="false" ht="15" hidden="false" customHeight="false" outlineLevel="0" collapsed="false">
      <c r="B10" s="9"/>
      <c r="C10" s="9"/>
      <c r="D10" s="10"/>
      <c r="E10" s="10"/>
      <c r="F10" s="10"/>
      <c r="G10" s="10"/>
      <c r="H10" s="10"/>
    </row>
    <row r="11" customFormat="false" ht="15" hidden="false" customHeight="false" outlineLevel="0" collapsed="false">
      <c r="B11" s="6" t="n">
        <v>25.8</v>
      </c>
      <c r="C11" s="7" t="s">
        <v>3</v>
      </c>
      <c r="D11" s="8" t="n">
        <v>4.6</v>
      </c>
      <c r="E11" s="8" t="n">
        <v>6</v>
      </c>
      <c r="F11" s="8" t="n">
        <v>8.4</v>
      </c>
      <c r="G11" s="8" t="n">
        <v>11.4</v>
      </c>
      <c r="H11" s="8" t="n">
        <v>14.3</v>
      </c>
    </row>
    <row r="12" customFormat="false" ht="15" hidden="false" customHeight="false" outlineLevel="0" collapsed="false">
      <c r="B12" s="6"/>
      <c r="C12" s="7" t="s">
        <v>4</v>
      </c>
      <c r="D12" s="8" t="n">
        <v>4.8421052631579</v>
      </c>
      <c r="E12" s="8" t="n">
        <v>6.31578947368421</v>
      </c>
      <c r="F12" s="8" t="n">
        <v>8.8421052631579</v>
      </c>
      <c r="G12" s="8" t="n">
        <v>12</v>
      </c>
      <c r="H12" s="8" t="n">
        <v>15.0526315789474</v>
      </c>
    </row>
    <row r="13" customFormat="false" ht="15" hidden="false" customHeight="false" outlineLevel="0" collapsed="false">
      <c r="B13" s="6"/>
      <c r="C13" s="7" t="s">
        <v>5</v>
      </c>
      <c r="D13" s="8" t="n">
        <v>4.38095238095238</v>
      </c>
      <c r="E13" s="8" t="n">
        <v>5.71428571428571</v>
      </c>
      <c r="F13" s="8" t="n">
        <v>8</v>
      </c>
      <c r="G13" s="8" t="n">
        <v>10.8571428571429</v>
      </c>
      <c r="H13" s="8" t="n">
        <v>13.6190476190476</v>
      </c>
    </row>
    <row r="14" customFormat="false" ht="15" hidden="false" customHeight="false" outlineLevel="0" collapsed="false">
      <c r="B14" s="9"/>
      <c r="C14" s="9"/>
      <c r="D14" s="10"/>
      <c r="E14" s="10"/>
      <c r="F14" s="10"/>
      <c r="G14" s="10"/>
      <c r="H14" s="10"/>
    </row>
    <row r="15" customFormat="false" ht="15" hidden="false" customHeight="false" outlineLevel="0" collapsed="false">
      <c r="B15" s="6" t="n">
        <v>51.6</v>
      </c>
      <c r="C15" s="7" t="s">
        <v>3</v>
      </c>
      <c r="D15" s="11" t="n">
        <v>6</v>
      </c>
      <c r="E15" s="11" t="n">
        <v>8</v>
      </c>
      <c r="F15" s="11" t="n">
        <v>12</v>
      </c>
      <c r="G15" s="11" t="n">
        <v>16.4</v>
      </c>
      <c r="H15" s="11" t="n">
        <v>20.4</v>
      </c>
    </row>
    <row r="16" customFormat="false" ht="15" hidden="false" customHeight="false" outlineLevel="0" collapsed="false">
      <c r="B16" s="6"/>
      <c r="C16" s="7" t="s">
        <v>4</v>
      </c>
      <c r="D16" s="11" t="n">
        <v>6.31578947368421</v>
      </c>
      <c r="E16" s="11" t="n">
        <v>8.42105263157895</v>
      </c>
      <c r="F16" s="11" t="n">
        <v>12.6315789473684</v>
      </c>
      <c r="G16" s="11" t="n">
        <v>17.2631578947368</v>
      </c>
      <c r="H16" s="11" t="n">
        <v>21.4736842105263</v>
      </c>
    </row>
    <row r="17" customFormat="false" ht="15" hidden="false" customHeight="false" outlineLevel="0" collapsed="false">
      <c r="B17" s="6"/>
      <c r="C17" s="7" t="s">
        <v>5</v>
      </c>
      <c r="D17" s="11" t="n">
        <v>5.71428571428571</v>
      </c>
      <c r="E17" s="11" t="n">
        <v>7.61904761904762</v>
      </c>
      <c r="F17" s="11" t="n">
        <v>11.4285714285714</v>
      </c>
      <c r="G17" s="11" t="n">
        <v>15.6190476190476</v>
      </c>
      <c r="H17" s="11" t="n">
        <v>19.4285714285714</v>
      </c>
    </row>
    <row r="20" customFormat="false" ht="17.35" hidden="false" customHeight="false" outlineLevel="0" collapsed="false">
      <c r="A20" s="12" t="s">
        <v>6</v>
      </c>
    </row>
    <row r="22" customFormat="false" ht="15" hidden="false" customHeight="false" outlineLevel="0" collapsed="false">
      <c r="B22" s="1"/>
      <c r="C22" s="1"/>
      <c r="D22" s="2" t="s">
        <v>0</v>
      </c>
      <c r="E22" s="2"/>
      <c r="F22" s="2"/>
      <c r="G22" s="2"/>
      <c r="H22" s="2"/>
      <c r="I22" s="13" t="s">
        <v>7</v>
      </c>
      <c r="J22" s="13"/>
    </row>
    <row r="23" customFormat="false" ht="26.85" hidden="false" customHeight="false" outlineLevel="0" collapsed="false">
      <c r="B23" s="3" t="s">
        <v>1</v>
      </c>
      <c r="C23" s="4" t="s">
        <v>2</v>
      </c>
      <c r="D23" s="5" t="n">
        <v>5</v>
      </c>
      <c r="E23" s="5" t="n">
        <v>10</v>
      </c>
      <c r="F23" s="5" t="n">
        <v>20</v>
      </c>
      <c r="G23" s="5" t="n">
        <v>30</v>
      </c>
      <c r="H23" s="5" t="n">
        <v>40</v>
      </c>
      <c r="I23" s="13" t="s">
        <v>8</v>
      </c>
      <c r="J23" s="13" t="s">
        <v>9</v>
      </c>
    </row>
    <row r="24" customFormat="false" ht="15" hidden="false" customHeight="false" outlineLevel="0" collapsed="false">
      <c r="B24" s="14" t="n">
        <v>0</v>
      </c>
      <c r="C24" s="15" t="s">
        <v>10</v>
      </c>
      <c r="D24" s="16" t="n">
        <f aca="false">AVERAGE(D7:D9)</f>
        <v>3.20534670008354</v>
      </c>
      <c r="E24" s="16" t="n">
        <f aca="false">AVERAGE(E7:E9)</f>
        <v>3.80634920634921</v>
      </c>
      <c r="F24" s="16" t="n">
        <f aca="false">AVERAGE(F7:F9)</f>
        <v>5.00835421888053</v>
      </c>
      <c r="G24" s="16" t="n">
        <f aca="false">AVERAGE(G7:G9)</f>
        <v>6.5108604845447</v>
      </c>
      <c r="H24" s="16" t="n">
        <f aca="false">AVERAGE(H7:H9)</f>
        <v>8.01336675020886</v>
      </c>
      <c r="I24" s="17" t="n">
        <f aca="false">SLOPE(D24:H24,$D$23:$H$23)</f>
        <v>0.137424353566844</v>
      </c>
      <c r="J24" s="17" t="n">
        <f aca="false">INTERCEPT(D24:H24,$D$23:$H$23)</f>
        <v>2.42294404710964</v>
      </c>
    </row>
    <row r="25" customFormat="false" ht="15" hidden="false" customHeight="false" outlineLevel="0" collapsed="false">
      <c r="B25" s="14" t="s">
        <v>11</v>
      </c>
      <c r="C25" s="15" t="s">
        <v>12</v>
      </c>
      <c r="D25" s="16" t="n">
        <f aca="false">STDEV(D7:D9)</f>
        <v>0.16046782233941</v>
      </c>
      <c r="E25" s="16" t="n">
        <f aca="false">STDEV(E7:E9)</f>
        <v>0.190555539028049</v>
      </c>
      <c r="F25" s="16" t="n">
        <f aca="false">STDEV(F7:F9)</f>
        <v>0.250730972405328</v>
      </c>
      <c r="G25" s="16" t="n">
        <f aca="false">STDEV(G7:G9)</f>
        <v>0.32595026412693</v>
      </c>
      <c r="H25" s="16" t="n">
        <f aca="false">STDEV(H7:H9)</f>
        <v>0.401169555848527</v>
      </c>
      <c r="I25" s="18"/>
      <c r="J25" s="18"/>
    </row>
    <row r="26" customFormat="false" ht="15" hidden="false" customHeight="false" outlineLevel="0" collapsed="false">
      <c r="B26" s="19"/>
      <c r="C26" s="19"/>
      <c r="D26" s="20"/>
      <c r="E26" s="20"/>
      <c r="F26" s="20"/>
      <c r="G26" s="20"/>
      <c r="H26" s="20"/>
      <c r="I26" s="18"/>
      <c r="J26" s="18"/>
    </row>
    <row r="27" customFormat="false" ht="15" hidden="false" customHeight="false" outlineLevel="0" collapsed="false">
      <c r="B27" s="14" t="n">
        <v>25.8</v>
      </c>
      <c r="C27" s="15" t="s">
        <v>10</v>
      </c>
      <c r="D27" s="16" t="n">
        <f aca="false">AVERAGE(D11:D13)</f>
        <v>4.60768588137009</v>
      </c>
      <c r="E27" s="16" t="n">
        <f aca="false">AVERAGE(E11:E13)</f>
        <v>6.01002506265664</v>
      </c>
      <c r="F27" s="16" t="n">
        <f aca="false">AVERAGE(F11:F13)</f>
        <v>8.4140350877193</v>
      </c>
      <c r="G27" s="16" t="n">
        <f aca="false">AVERAGE(G11:G13)</f>
        <v>11.4190476190476</v>
      </c>
      <c r="H27" s="16" t="n">
        <f aca="false">AVERAGE(H11:H13)</f>
        <v>14.3238930659983</v>
      </c>
      <c r="I27" s="17" t="n">
        <f aca="false">SLOPE(D27:H27,$D$23:$H$23)</f>
        <v>0.276436721886016</v>
      </c>
      <c r="J27" s="17" t="n">
        <f aca="false">INTERCEPT(D27:H27,$D$23:$H$23)</f>
        <v>3.14976618375206</v>
      </c>
    </row>
    <row r="28" customFormat="false" ht="15" hidden="false" customHeight="false" outlineLevel="0" collapsed="false">
      <c r="B28" s="14" t="s">
        <v>13</v>
      </c>
      <c r="C28" s="15" t="s">
        <v>12</v>
      </c>
      <c r="D28" s="16" t="n">
        <f aca="false">STDEV(D11:D13)</f>
        <v>0.230672494612906</v>
      </c>
      <c r="E28" s="16" t="n">
        <f aca="false">STDEV(E11:E13)</f>
        <v>0.300877166886396</v>
      </c>
      <c r="F28" s="16" t="n">
        <f aca="false">STDEV(F11:F13)</f>
        <v>0.421228033640954</v>
      </c>
      <c r="G28" s="16" t="n">
        <f aca="false">STDEV(G11:G13)</f>
        <v>0.571666617084128</v>
      </c>
      <c r="H28" s="16" t="n">
        <f aca="false">STDEV(H11:H13)</f>
        <v>0.717090581079265</v>
      </c>
      <c r="I28" s="18"/>
      <c r="J28" s="18"/>
    </row>
    <row r="29" customFormat="false" ht="15" hidden="false" customHeight="false" outlineLevel="0" collapsed="false">
      <c r="B29" s="19"/>
      <c r="C29" s="19"/>
      <c r="D29" s="20"/>
      <c r="E29" s="20"/>
      <c r="F29" s="20"/>
      <c r="G29" s="20"/>
      <c r="H29" s="20"/>
      <c r="I29" s="18"/>
      <c r="J29" s="18"/>
    </row>
    <row r="30" customFormat="false" ht="15" hidden="false" customHeight="false" outlineLevel="0" collapsed="false">
      <c r="B30" s="14" t="n">
        <v>51.6</v>
      </c>
      <c r="C30" s="15" t="s">
        <v>10</v>
      </c>
      <c r="D30" s="16" t="n">
        <f aca="false">AVERAGE(D15:D17)</f>
        <v>6.01002506265664</v>
      </c>
      <c r="E30" s="16" t="n">
        <f aca="false">AVERAGE(E15:E17)</f>
        <v>8.01336675020886</v>
      </c>
      <c r="F30" s="16" t="n">
        <f aca="false">AVERAGE(F15:F17)</f>
        <v>12.0200501253133</v>
      </c>
      <c r="G30" s="16" t="n">
        <f aca="false">AVERAGE(G15:G17)</f>
        <v>16.4274018379281</v>
      </c>
      <c r="H30" s="16" t="n">
        <f aca="false">AVERAGE(H15:H17)</f>
        <v>20.4340852130326</v>
      </c>
      <c r="I30" s="17" t="n">
        <f aca="false">SLOPE(D30:H30,$D$23:$H$23)</f>
        <v>0.414349695376652</v>
      </c>
      <c r="J30" s="17" t="n">
        <f aca="false">INTERCEPT(D30:H30,$D$23:$H$23)</f>
        <v>3.87964219491819</v>
      </c>
    </row>
    <row r="31" customFormat="false" ht="15" hidden="false" customHeight="false" outlineLevel="0" collapsed="false">
      <c r="B31" s="14" t="s">
        <v>14</v>
      </c>
      <c r="C31" s="15" t="s">
        <v>12</v>
      </c>
      <c r="D31" s="16" t="n">
        <f aca="false">STDEV(D15:D17)</f>
        <v>0.300877166886396</v>
      </c>
      <c r="E31" s="16" t="n">
        <f aca="false">STDEV(E15:E17)</f>
        <v>0.401169555848527</v>
      </c>
      <c r="F31" s="16" t="n">
        <f aca="false">STDEV(F15:F17)</f>
        <v>0.601754333772792</v>
      </c>
      <c r="G31" s="16" t="n">
        <f aca="false">STDEV(G15:G17)</f>
        <v>0.822397589489465</v>
      </c>
      <c r="H31" s="16" t="n">
        <f aca="false">STDEV(H15:H17)</f>
        <v>1.02298236741375</v>
      </c>
      <c r="I31" s="18"/>
      <c r="J31" s="18"/>
    </row>
    <row r="32" customFormat="false" ht="12.8" hidden="false" customHeight="false" outlineLevel="0" collapsed="false">
      <c r="I32" s="18"/>
      <c r="J32" s="18"/>
    </row>
    <row r="33" customFormat="false" ht="12.8" hidden="false" customHeight="false" outlineLevel="0" collapsed="false">
      <c r="D33" s="0" t="n">
        <f aca="false">(H24-D24)/(H23-D23)</f>
        <v>0.137372001432152</v>
      </c>
    </row>
    <row r="34" customFormat="false" ht="12.8" hidden="false" customHeight="false" outlineLevel="0" collapsed="false">
      <c r="D34" s="0" t="n">
        <f aca="false">H24-H23*D33</f>
        <v>2.51848669292279</v>
      </c>
    </row>
    <row r="71" customFormat="false" ht="18.55" hidden="false" customHeight="false" outlineLevel="0" collapsed="false">
      <c r="A71" s="21" t="s">
        <v>15</v>
      </c>
    </row>
    <row r="74" customFormat="false" ht="12.8" hidden="false" customHeight="false" outlineLevel="0" collapsed="false">
      <c r="C74" s="13" t="s">
        <v>7</v>
      </c>
      <c r="D74" s="13"/>
    </row>
    <row r="75" customFormat="false" ht="15" hidden="false" customHeight="false" outlineLevel="0" collapsed="false">
      <c r="B75" s="22" t="s">
        <v>16</v>
      </c>
      <c r="C75" s="13" t="s">
        <v>8</v>
      </c>
      <c r="D75" s="13" t="s">
        <v>9</v>
      </c>
    </row>
    <row r="76" customFormat="false" ht="12.8" hidden="false" customHeight="false" outlineLevel="0" collapsed="false">
      <c r="B76" s="23" t="n">
        <f aca="false">B24</f>
        <v>0</v>
      </c>
      <c r="C76" s="23" t="n">
        <f aca="false">I24</f>
        <v>0.137424353566844</v>
      </c>
      <c r="D76" s="23" t="n">
        <f aca="false">J24</f>
        <v>2.42294404710964</v>
      </c>
    </row>
    <row r="77" customFormat="false" ht="12.8" hidden="false" customHeight="false" outlineLevel="0" collapsed="false">
      <c r="B77" s="23" t="n">
        <f aca="false">B27</f>
        <v>25.8</v>
      </c>
      <c r="C77" s="23" t="n">
        <f aca="false">I27</f>
        <v>0.276436721886016</v>
      </c>
      <c r="D77" s="23" t="n">
        <f aca="false">J27</f>
        <v>3.14976618375206</v>
      </c>
    </row>
    <row r="78" customFormat="false" ht="12.8" hidden="false" customHeight="false" outlineLevel="0" collapsed="false">
      <c r="B78" s="23" t="n">
        <f aca="false">B30</f>
        <v>51.6</v>
      </c>
      <c r="C78" s="23" t="n">
        <f aca="false">I30</f>
        <v>0.414349695376652</v>
      </c>
      <c r="D78" s="23" t="n">
        <f aca="false">J30</f>
        <v>3.87964219491819</v>
      </c>
    </row>
    <row r="79" customFormat="false" ht="12.8" hidden="false" customHeight="false" outlineLevel="0" collapsed="false">
      <c r="B79" s="24" t="s">
        <v>8</v>
      </c>
      <c r="C79" s="24" t="n">
        <f aca="false">SLOPE(C76:C78,B76:B78)</f>
        <v>0.00536677019011257</v>
      </c>
      <c r="D79" s="25" t="n">
        <f aca="false">SLOPE(D76:D78,B76:B78)</f>
        <v>0.0282305842598556</v>
      </c>
    </row>
    <row r="80" customFormat="false" ht="12.8" hidden="false" customHeight="false" outlineLevel="0" collapsed="false">
      <c r="B80" s="24" t="s">
        <v>17</v>
      </c>
      <c r="C80" s="24" t="n">
        <f aca="false">INTERCEPT(C76:C78,B76:B78)</f>
        <v>0.137607586038267</v>
      </c>
      <c r="D80" s="25" t="n">
        <f aca="false">INTERCEPT(D76:D78,B76:B78)</f>
        <v>2.42243506802236</v>
      </c>
    </row>
    <row r="81" customFormat="false" ht="12.8" hidden="false" customHeight="false" outlineLevel="0" collapsed="false">
      <c r="B81" s="24" t="s">
        <v>18</v>
      </c>
      <c r="C81" s="24" t="n">
        <f aca="false">C80/C79</f>
        <v>25.640670489634</v>
      </c>
      <c r="D81" s="24" t="n">
        <f aca="false">D80/D79</f>
        <v>85.8088888888887</v>
      </c>
    </row>
  </sheetData>
  <mergeCells count="7">
    <mergeCell ref="D5:H5"/>
    <mergeCell ref="B7:B9"/>
    <mergeCell ref="B11:B13"/>
    <mergeCell ref="B15:B17"/>
    <mergeCell ref="D22:H22"/>
    <mergeCell ref="I22:J22"/>
    <mergeCell ref="C74:D74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Roman,Normal"&amp;12&amp;A</oddHeader>
    <oddFooter>&amp;C&amp;"Times New Roman,Normal"&amp;12Page &amp;P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5:K81"/>
  <sheetViews>
    <sheetView showFormulas="false" showGridLines="true" showRowColHeaders="true" showZeros="true" rightToLeft="false" tabSelected="false" showOutlineSymbols="true" defaultGridColor="true" view="normal" topLeftCell="A73" colorId="64" zoomScale="80" zoomScaleNormal="80" zoomScalePageLayoutView="100" workbookViewId="0">
      <selection pane="topLeft" activeCell="D24" activeCellId="0" sqref="D24"/>
    </sheetView>
  </sheetViews>
  <sheetFormatPr defaultColWidth="11.625" defaultRowHeight="12.8" zeroHeight="false" outlineLevelRow="0" outlineLevelCol="0"/>
  <cols>
    <col collapsed="false" customWidth="true" hidden="false" outlineLevel="0" max="2" min="2" style="0" width="36.12"/>
    <col collapsed="false" customWidth="true" hidden="false" outlineLevel="0" max="3" min="3" style="0" width="35.58"/>
  </cols>
  <sheetData>
    <row r="5" customFormat="false" ht="15" hidden="false" customHeight="false" outlineLevel="0" collapsed="false">
      <c r="B5" s="1"/>
      <c r="C5" s="1"/>
      <c r="D5" s="2" t="s">
        <v>0</v>
      </c>
      <c r="E5" s="2"/>
      <c r="F5" s="2"/>
      <c r="G5" s="2"/>
      <c r="H5" s="2"/>
    </row>
    <row r="6" customFormat="false" ht="38.8" hidden="false" customHeight="true" outlineLevel="0" collapsed="false">
      <c r="B6" s="3" t="s">
        <v>19</v>
      </c>
      <c r="C6" s="4" t="s">
        <v>2</v>
      </c>
      <c r="D6" s="5" t="n">
        <v>0.15</v>
      </c>
      <c r="E6" s="5" t="n">
        <v>0.3</v>
      </c>
      <c r="F6" s="5" t="n">
        <v>0.5</v>
      </c>
      <c r="G6" s="5" t="n">
        <v>1.1</v>
      </c>
      <c r="H6" s="5" t="n">
        <v>2</v>
      </c>
    </row>
    <row r="7" customFormat="false" ht="15" hidden="false" customHeight="false" outlineLevel="0" collapsed="false">
      <c r="B7" s="6" t="n">
        <v>0</v>
      </c>
      <c r="C7" s="7" t="s">
        <v>3</v>
      </c>
      <c r="D7" s="11" t="n">
        <v>10.6</v>
      </c>
      <c r="E7" s="11" t="n">
        <v>11.4</v>
      </c>
      <c r="F7" s="11" t="n">
        <v>12.6</v>
      </c>
      <c r="G7" s="11" t="n">
        <v>14.7</v>
      </c>
      <c r="H7" s="11" t="n">
        <v>18</v>
      </c>
    </row>
    <row r="8" customFormat="false" ht="15" hidden="false" customHeight="false" outlineLevel="0" collapsed="false">
      <c r="B8" s="6"/>
      <c r="C8" s="7" t="s">
        <v>4</v>
      </c>
      <c r="D8" s="11" t="n">
        <v>11.1578947368421</v>
      </c>
      <c r="E8" s="11" t="n">
        <v>12</v>
      </c>
      <c r="F8" s="11" t="n">
        <v>13.2631578947368</v>
      </c>
      <c r="G8" s="11" t="n">
        <v>15.4736842105263</v>
      </c>
      <c r="H8" s="11" t="n">
        <v>18.9473684210526</v>
      </c>
    </row>
    <row r="9" customFormat="false" ht="15" hidden="false" customHeight="false" outlineLevel="0" collapsed="false">
      <c r="B9" s="6"/>
      <c r="C9" s="7" t="s">
        <v>5</v>
      </c>
      <c r="D9" s="11" t="n">
        <v>10.0952380952381</v>
      </c>
      <c r="E9" s="11" t="n">
        <v>10.8571428571429</v>
      </c>
      <c r="F9" s="11" t="n">
        <v>12</v>
      </c>
      <c r="G9" s="11" t="n">
        <v>14</v>
      </c>
      <c r="H9" s="11" t="n">
        <v>17.1428571428571</v>
      </c>
    </row>
    <row r="10" customFormat="false" ht="15" hidden="false" customHeight="false" outlineLevel="0" collapsed="false">
      <c r="B10" s="9"/>
      <c r="C10" s="9"/>
      <c r="D10" s="10"/>
      <c r="E10" s="10"/>
      <c r="F10" s="10"/>
      <c r="G10" s="10"/>
      <c r="H10" s="10"/>
    </row>
    <row r="11" customFormat="false" ht="15" hidden="false" customHeight="false" outlineLevel="0" collapsed="false">
      <c r="B11" s="6" t="n">
        <v>0.7</v>
      </c>
      <c r="C11" s="7" t="s">
        <v>3</v>
      </c>
      <c r="D11" s="11" t="n">
        <v>20</v>
      </c>
      <c r="E11" s="26" t="n">
        <v>28</v>
      </c>
      <c r="F11" s="26" t="n">
        <v>45</v>
      </c>
      <c r="G11" s="26" t="n">
        <v>85</v>
      </c>
      <c r="H11" s="26" t="n">
        <v>140</v>
      </c>
    </row>
    <row r="12" customFormat="false" ht="15" hidden="false" customHeight="false" outlineLevel="0" collapsed="false">
      <c r="B12" s="6"/>
      <c r="C12" s="7" t="s">
        <v>4</v>
      </c>
      <c r="D12" s="11" t="n">
        <v>21.0526315789474</v>
      </c>
      <c r="E12" s="11" t="n">
        <v>29.4736842105263</v>
      </c>
      <c r="F12" s="11" t="n">
        <v>47.3684210526316</v>
      </c>
      <c r="G12" s="11" t="n">
        <v>89.4736842105263</v>
      </c>
      <c r="H12" s="11" t="n">
        <v>147.368421052632</v>
      </c>
    </row>
    <row r="13" customFormat="false" ht="15" hidden="false" customHeight="false" outlineLevel="0" collapsed="false">
      <c r="B13" s="6"/>
      <c r="C13" s="7" t="s">
        <v>5</v>
      </c>
      <c r="D13" s="11" t="n">
        <v>19.047619047619</v>
      </c>
      <c r="E13" s="11" t="n">
        <v>26.6666666666667</v>
      </c>
      <c r="F13" s="11" t="n">
        <v>42.8571428571429</v>
      </c>
      <c r="G13" s="11" t="n">
        <v>80.952380952381</v>
      </c>
      <c r="H13" s="11" t="n">
        <v>133.333333333333</v>
      </c>
    </row>
    <row r="14" customFormat="false" ht="15" hidden="false" customHeight="false" outlineLevel="0" collapsed="false">
      <c r="B14" s="9"/>
      <c r="C14" s="9"/>
      <c r="D14" s="10"/>
      <c r="E14" s="10"/>
      <c r="F14" s="10"/>
      <c r="G14" s="10"/>
      <c r="H14" s="10"/>
    </row>
    <row r="15" customFormat="false" ht="15" hidden="false" customHeight="false" outlineLevel="0" collapsed="false">
      <c r="B15" s="6" t="n">
        <v>3.5</v>
      </c>
      <c r="C15" s="7" t="s">
        <v>3</v>
      </c>
      <c r="D15" s="11" t="n">
        <v>40</v>
      </c>
      <c r="E15" s="11" t="n">
        <v>120</v>
      </c>
      <c r="F15" s="11" t="n">
        <v>202</v>
      </c>
      <c r="G15" s="11" t="n">
        <v>400</v>
      </c>
      <c r="H15" s="11" t="n">
        <v>700</v>
      </c>
    </row>
    <row r="16" customFormat="false" ht="15" hidden="false" customHeight="false" outlineLevel="0" collapsed="false">
      <c r="B16" s="6"/>
      <c r="C16" s="7" t="s">
        <v>4</v>
      </c>
      <c r="D16" s="11" t="n">
        <v>42.1052631578947</v>
      </c>
      <c r="E16" s="11" t="n">
        <v>126.315789473684</v>
      </c>
      <c r="F16" s="11" t="n">
        <v>212.631578947368</v>
      </c>
      <c r="G16" s="11" t="n">
        <v>421.052631578947</v>
      </c>
      <c r="H16" s="11" t="n">
        <v>736.842105263158</v>
      </c>
    </row>
    <row r="17" customFormat="false" ht="15" hidden="false" customHeight="false" outlineLevel="0" collapsed="false">
      <c r="B17" s="6"/>
      <c r="C17" s="7" t="s">
        <v>5</v>
      </c>
      <c r="D17" s="11" t="n">
        <v>38.0952380952381</v>
      </c>
      <c r="E17" s="11" t="n">
        <v>114.285714285714</v>
      </c>
      <c r="F17" s="11" t="n">
        <v>192.380952380952</v>
      </c>
      <c r="G17" s="11" t="n">
        <v>380.952380952381</v>
      </c>
      <c r="H17" s="11" t="n">
        <v>666.666666666667</v>
      </c>
    </row>
    <row r="20" customFormat="false" ht="17.35" hidden="false" customHeight="false" outlineLevel="0" collapsed="false">
      <c r="A20" s="12" t="s">
        <v>6</v>
      </c>
    </row>
    <row r="22" customFormat="false" ht="15" hidden="false" customHeight="false" outlineLevel="0" collapsed="false">
      <c r="B22" s="1"/>
      <c r="C22" s="1"/>
      <c r="D22" s="2" t="s">
        <v>0</v>
      </c>
      <c r="E22" s="2"/>
      <c r="F22" s="2"/>
      <c r="G22" s="2"/>
      <c r="H22" s="2"/>
      <c r="I22" s="13" t="s">
        <v>7</v>
      </c>
      <c r="J22" s="13"/>
    </row>
    <row r="23" customFormat="false" ht="26.85" hidden="false" customHeight="false" outlineLevel="0" collapsed="false">
      <c r="B23" s="3" t="s">
        <v>19</v>
      </c>
      <c r="C23" s="4" t="s">
        <v>2</v>
      </c>
      <c r="D23" s="5" t="n">
        <v>0.15</v>
      </c>
      <c r="E23" s="5" t="n">
        <v>0.3</v>
      </c>
      <c r="F23" s="5" t="n">
        <v>0.5</v>
      </c>
      <c r="G23" s="5" t="n">
        <v>1.1</v>
      </c>
      <c r="H23" s="5" t="n">
        <v>2</v>
      </c>
      <c r="I23" s="13" t="s">
        <v>8</v>
      </c>
      <c r="J23" s="13" t="s">
        <v>9</v>
      </c>
    </row>
    <row r="24" customFormat="false" ht="15" hidden="false" customHeight="false" outlineLevel="0" collapsed="false">
      <c r="B24" s="14" t="n">
        <v>0</v>
      </c>
      <c r="C24" s="15" t="s">
        <v>10</v>
      </c>
      <c r="D24" s="16" t="n">
        <f aca="false">AVERAGE(D7:D9)</f>
        <v>10.6177109440267</v>
      </c>
      <c r="E24" s="16" t="n">
        <f aca="false">AVERAGE(E7:E9)</f>
        <v>11.4190476190476</v>
      </c>
      <c r="F24" s="16" t="n">
        <f aca="false">AVERAGE(F7:F9)</f>
        <v>12.6210526315789</v>
      </c>
      <c r="G24" s="16" t="n">
        <f aca="false">AVERAGE(G7:G9)</f>
        <v>14.7245614035088</v>
      </c>
      <c r="H24" s="16" t="n">
        <f aca="false">AVERAGE(H7:H9)</f>
        <v>18.0300751879699</v>
      </c>
      <c r="I24" s="17" t="n">
        <f aca="false">SLOPE(D24:H24,$D$23:$H$23)</f>
        <v>3.91884051315023</v>
      </c>
      <c r="J24" s="17" t="n">
        <f aca="false">INTERCEPT(D24:H24,$D$23:$H$23)</f>
        <v>10.3082287415747</v>
      </c>
    </row>
    <row r="25" customFormat="false" ht="15" hidden="false" customHeight="false" outlineLevel="0" collapsed="false">
      <c r="B25" s="27" t="s">
        <v>20</v>
      </c>
      <c r="C25" s="15" t="s">
        <v>12</v>
      </c>
      <c r="D25" s="16" t="n">
        <f aca="false">STDEV(D7:D9)</f>
        <v>0.531549661499292</v>
      </c>
      <c r="E25" s="16" t="n">
        <f aca="false">STDEV(E7:E9)</f>
        <v>0.571666617084128</v>
      </c>
      <c r="F25" s="16" t="n">
        <f aca="false">STDEV(F7:F9)</f>
        <v>0.631842050461407</v>
      </c>
      <c r="G25" s="16" t="n">
        <f aca="false">STDEV(G7:G9)</f>
        <v>0.737149058871659</v>
      </c>
      <c r="H25" s="16" t="n">
        <f aca="false">STDEV(H7:H9)</f>
        <v>0.902631500659189</v>
      </c>
      <c r="I25" s="18"/>
      <c r="J25" s="18"/>
    </row>
    <row r="26" customFormat="false" ht="15" hidden="false" customHeight="false" outlineLevel="0" collapsed="false">
      <c r="B26" s="28"/>
      <c r="C26" s="19"/>
      <c r="D26" s="20"/>
      <c r="E26" s="20"/>
      <c r="F26" s="20"/>
      <c r="G26" s="20"/>
      <c r="H26" s="20"/>
      <c r="I26" s="18"/>
      <c r="J26" s="18"/>
    </row>
    <row r="27" customFormat="false" ht="15" hidden="false" customHeight="false" outlineLevel="0" collapsed="false">
      <c r="B27" s="14" t="n">
        <v>0.7</v>
      </c>
      <c r="C27" s="15" t="s">
        <v>10</v>
      </c>
      <c r="D27" s="16" t="n">
        <f aca="false">AVERAGE(D11:D13)</f>
        <v>20.0334168755221</v>
      </c>
      <c r="E27" s="16" t="n">
        <v>28</v>
      </c>
      <c r="F27" s="16" t="n">
        <v>45</v>
      </c>
      <c r="G27" s="16" t="n">
        <v>85</v>
      </c>
      <c r="H27" s="16" t="n">
        <v>140</v>
      </c>
      <c r="I27" s="17" t="n">
        <f aca="false">SLOPE(D27:H27,$D$23:$H$23)</f>
        <v>65.3568694861062</v>
      </c>
      <c r="J27" s="17" t="n">
        <f aca="false">INTERCEPT(D27:H27,$D$23:$H$23)</f>
        <v>10.6676190913584</v>
      </c>
    </row>
    <row r="28" customFormat="false" ht="15" hidden="false" customHeight="false" outlineLevel="0" collapsed="false">
      <c r="B28" s="27" t="s">
        <v>21</v>
      </c>
      <c r="C28" s="15" t="s">
        <v>12</v>
      </c>
      <c r="D28" s="16" t="n">
        <f aca="false">STDEV(D11:D13)</f>
        <v>1.00292388962135</v>
      </c>
      <c r="E28" s="16" t="n">
        <f aca="false">STDEV(E11:E13)</f>
        <v>1.40409344546982</v>
      </c>
      <c r="F28" s="16" t="n">
        <f aca="false">STDEV(F11:F13)</f>
        <v>2.25657875164795</v>
      </c>
      <c r="G28" s="16" t="n">
        <f aca="false">STDEV(G11:G13)</f>
        <v>4.26242653089055</v>
      </c>
      <c r="H28" s="16" t="n">
        <f aca="false">STDEV(H11:H13)</f>
        <v>7.02046722734957</v>
      </c>
      <c r="I28" s="18"/>
      <c r="J28" s="18"/>
    </row>
    <row r="29" customFormat="false" ht="15" hidden="false" customHeight="false" outlineLevel="0" collapsed="false">
      <c r="B29" s="28"/>
      <c r="C29" s="19"/>
      <c r="D29" s="20"/>
      <c r="E29" s="20"/>
      <c r="F29" s="20"/>
      <c r="G29" s="20"/>
      <c r="H29" s="20"/>
      <c r="I29" s="18"/>
      <c r="J29" s="18"/>
    </row>
    <row r="30" customFormat="false" ht="15" hidden="false" customHeight="false" outlineLevel="0" collapsed="false">
      <c r="B30" s="14" t="n">
        <v>3.5</v>
      </c>
      <c r="C30" s="15" t="s">
        <v>10</v>
      </c>
      <c r="D30" s="16" t="n">
        <f aca="false">AVERAGE(D15:D17)</f>
        <v>40.0668337510443</v>
      </c>
      <c r="E30" s="16" t="n">
        <f aca="false">AVERAGE(E15:E17)</f>
        <v>120.200501253133</v>
      </c>
      <c r="F30" s="16" t="n">
        <f aca="false">AVERAGE(F15:F17)</f>
        <v>202.337510442773</v>
      </c>
      <c r="G30" s="16" t="n">
        <f aca="false">AVERAGE(G15:G17)</f>
        <v>400.668337510443</v>
      </c>
      <c r="H30" s="16" t="n">
        <f aca="false">AVERAGE(H15:H17)</f>
        <v>701.169590643275</v>
      </c>
      <c r="I30" s="17" t="n">
        <f aca="false">SLOPE(D30:H30,$D$23:$H$23)</f>
        <v>349.090155580925</v>
      </c>
      <c r="J30" s="17" t="n">
        <f aca="false">INTERCEPT(D30:H30,$D$23:$H$23)</f>
        <v>10.1255286995847</v>
      </c>
    </row>
    <row r="31" customFormat="false" ht="15" hidden="false" customHeight="false" outlineLevel="0" collapsed="false">
      <c r="B31" s="27" t="s">
        <v>22</v>
      </c>
      <c r="C31" s="15" t="s">
        <v>12</v>
      </c>
      <c r="D31" s="16" t="n">
        <f aca="false">STDEV(D15:D17)</f>
        <v>2.00584777924261</v>
      </c>
      <c r="E31" s="16" t="n">
        <f aca="false">STDEV(E15:E17)</f>
        <v>6.01754333772793</v>
      </c>
      <c r="F31" s="16" t="n">
        <f aca="false">STDEV(F15:F17)</f>
        <v>10.1295312851753</v>
      </c>
      <c r="G31" s="16" t="n">
        <f aca="false">STDEV(G15:G17)</f>
        <v>20.0584777924261</v>
      </c>
      <c r="H31" s="16" t="n">
        <f aca="false">STDEV(H15:H17)</f>
        <v>35.1023361367459</v>
      </c>
      <c r="I31" s="18"/>
      <c r="J31" s="18"/>
    </row>
    <row r="32" customFormat="false" ht="12.8" hidden="false" customHeight="false" outlineLevel="0" collapsed="false">
      <c r="I32" s="18"/>
      <c r="J32" s="18"/>
    </row>
    <row r="41" customFormat="false" ht="12.8" hidden="false" customHeight="false" outlineLevel="0" collapsed="false">
      <c r="I41" s="0" t="s">
        <v>23</v>
      </c>
    </row>
    <row r="45" customFormat="false" ht="12.8" hidden="false" customHeight="false" outlineLevel="0" collapsed="false">
      <c r="I45" s="0" t="s">
        <v>24</v>
      </c>
    </row>
    <row r="52" customFormat="false" ht="12.8" hidden="false" customHeight="false" outlineLevel="0" collapsed="false">
      <c r="I52" s="0" t="s">
        <v>25</v>
      </c>
      <c r="J52" s="29" t="s">
        <v>26</v>
      </c>
      <c r="K52" s="0" t="s">
        <v>27</v>
      </c>
    </row>
    <row r="55" customFormat="false" ht="12.8" hidden="false" customHeight="false" outlineLevel="0" collapsed="false">
      <c r="J55" s="0" t="s">
        <v>28</v>
      </c>
    </row>
    <row r="58" customFormat="false" ht="12.8" hidden="false" customHeight="false" outlineLevel="0" collapsed="false">
      <c r="I58" s="0" t="s">
        <v>29</v>
      </c>
    </row>
    <row r="71" customFormat="false" ht="18.55" hidden="false" customHeight="false" outlineLevel="0" collapsed="false">
      <c r="A71" s="21" t="s">
        <v>15</v>
      </c>
    </row>
    <row r="74" customFormat="false" ht="12.8" hidden="false" customHeight="false" outlineLevel="0" collapsed="false">
      <c r="C74" s="13" t="s">
        <v>7</v>
      </c>
      <c r="D74" s="13"/>
    </row>
    <row r="75" customFormat="false" ht="26.85" hidden="false" customHeight="false" outlineLevel="0" collapsed="false">
      <c r="B75" s="22" t="s">
        <v>16</v>
      </c>
      <c r="C75" s="13" t="s">
        <v>8</v>
      </c>
      <c r="D75" s="13" t="s">
        <v>9</v>
      </c>
    </row>
    <row r="76" customFormat="false" ht="12.8" hidden="false" customHeight="false" outlineLevel="0" collapsed="false">
      <c r="B76" s="23" t="n">
        <f aca="false">B24</f>
        <v>0</v>
      </c>
      <c r="C76" s="23" t="n">
        <f aca="false">I24</f>
        <v>3.91884051315023</v>
      </c>
      <c r="D76" s="23" t="n">
        <f aca="false">J24</f>
        <v>10.3082287415747</v>
      </c>
    </row>
    <row r="77" customFormat="false" ht="12.8" hidden="false" customHeight="false" outlineLevel="0" collapsed="false">
      <c r="B77" s="23" t="n">
        <f aca="false">B27</f>
        <v>0.7</v>
      </c>
      <c r="C77" s="23" t="n">
        <f aca="false">I27</f>
        <v>65.3568694861062</v>
      </c>
      <c r="D77" s="23" t="n">
        <f aca="false">J27</f>
        <v>10.6676190913584</v>
      </c>
    </row>
    <row r="78" customFormat="false" ht="12.8" hidden="false" customHeight="false" outlineLevel="0" collapsed="false">
      <c r="B78" s="23" t="n">
        <f aca="false">B30</f>
        <v>3.5</v>
      </c>
      <c r="C78" s="23" t="n">
        <f aca="false">I30</f>
        <v>349.090155580925</v>
      </c>
      <c r="D78" s="23" t="n">
        <f aca="false">J30</f>
        <v>10.1255286995847</v>
      </c>
    </row>
    <row r="79" customFormat="false" ht="12.8" hidden="false" customHeight="false" outlineLevel="0" collapsed="false">
      <c r="B79" s="24" t="s">
        <v>8</v>
      </c>
      <c r="C79" s="24" t="n">
        <f aca="false">SLOPE(C76:C78,B76:B78)</f>
        <v>99.3955016561599</v>
      </c>
      <c r="D79" s="30" t="n">
        <f aca="false">SLOPE(D76:D78,B76:B78)</f>
        <v>-0.0926010689544563</v>
      </c>
    </row>
    <row r="80" customFormat="false" ht="12.8" hidden="false" customHeight="false" outlineLevel="0" collapsed="false">
      <c r="B80" s="24" t="s">
        <v>17</v>
      </c>
      <c r="C80" s="24" t="n">
        <f aca="false">INTERCEPT(C76:C78,B76:B78)</f>
        <v>0.301586208103146</v>
      </c>
      <c r="D80" s="30" t="n">
        <f aca="false">INTERCEPT(D76:D78,B76:B78)</f>
        <v>10.4967670073755</v>
      </c>
    </row>
    <row r="81" customFormat="false" ht="12.8" hidden="false" customHeight="false" outlineLevel="0" collapsed="false">
      <c r="B81" s="24" t="s">
        <v>18</v>
      </c>
      <c r="C81" s="31" t="n">
        <f aca="false">C80/C79</f>
        <v>0.0030342037927071</v>
      </c>
      <c r="D81" s="30" t="n">
        <f aca="false">D80/D79</f>
        <v>-113.35470665612</v>
      </c>
    </row>
  </sheetData>
  <mergeCells count="7">
    <mergeCell ref="D5:H5"/>
    <mergeCell ref="B7:B9"/>
    <mergeCell ref="B11:B13"/>
    <mergeCell ref="B15:B17"/>
    <mergeCell ref="D22:H22"/>
    <mergeCell ref="I22:J22"/>
    <mergeCell ref="C74:D74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Roman,Normal"&amp;12&amp;A</oddHeader>
    <oddFooter>&amp;C&amp;"Times New Roman,Normal"&amp;12Page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5:J81"/>
  <sheetViews>
    <sheetView showFormulas="false" showGridLines="true" showRowColHeaders="true" showZeros="true" rightToLeft="false" tabSelected="false" showOutlineSymbols="true" defaultGridColor="true" view="normal" topLeftCell="A67" colorId="64" zoomScale="80" zoomScaleNormal="80" zoomScalePageLayoutView="100" workbookViewId="0">
      <selection pane="topLeft" activeCell="K110" activeCellId="0" sqref="K110"/>
    </sheetView>
  </sheetViews>
  <sheetFormatPr defaultColWidth="11.625" defaultRowHeight="12.8" zeroHeight="false" outlineLevelRow="0" outlineLevelCol="0"/>
  <cols>
    <col collapsed="false" customWidth="true" hidden="false" outlineLevel="0" max="2" min="2" style="0" width="32.61"/>
    <col collapsed="false" customWidth="true" hidden="false" outlineLevel="0" max="3" min="3" style="0" width="29.27"/>
  </cols>
  <sheetData>
    <row r="5" customFormat="false" ht="15" hidden="false" customHeight="false" outlineLevel="0" collapsed="false">
      <c r="B5" s="1"/>
      <c r="C5" s="1"/>
      <c r="D5" s="2" t="s">
        <v>0</v>
      </c>
      <c r="E5" s="2"/>
      <c r="F5" s="2"/>
      <c r="G5" s="2"/>
      <c r="H5" s="2"/>
    </row>
    <row r="6" customFormat="false" ht="26.85" hidden="false" customHeight="false" outlineLevel="0" collapsed="false">
      <c r="B6" s="22" t="s">
        <v>16</v>
      </c>
      <c r="C6" s="32" t="s">
        <v>30</v>
      </c>
      <c r="D6" s="33" t="n">
        <v>4.5</v>
      </c>
      <c r="E6" s="33" t="n">
        <v>9.7</v>
      </c>
      <c r="F6" s="33" t="n">
        <v>19.6</v>
      </c>
      <c r="G6" s="33" t="n">
        <v>49.8</v>
      </c>
      <c r="H6" s="33" t="n">
        <v>99.5</v>
      </c>
    </row>
    <row r="7" customFormat="false" ht="15" hidden="false" customHeight="false" outlineLevel="0" collapsed="false">
      <c r="B7" s="6" t="n">
        <v>0</v>
      </c>
      <c r="C7" s="7" t="s">
        <v>3</v>
      </c>
      <c r="D7" s="11" t="n">
        <v>10.65</v>
      </c>
      <c r="E7" s="11" t="n">
        <v>12.44</v>
      </c>
      <c r="F7" s="11" t="n">
        <v>15.6</v>
      </c>
      <c r="G7" s="11" t="n">
        <v>26</v>
      </c>
      <c r="H7" s="11" t="n">
        <v>41</v>
      </c>
    </row>
    <row r="8" customFormat="false" ht="15" hidden="false" customHeight="false" outlineLevel="0" collapsed="false">
      <c r="B8" s="6"/>
      <c r="C8" s="7" t="s">
        <v>4</v>
      </c>
      <c r="D8" s="11" t="n">
        <v>11.2105263157895</v>
      </c>
      <c r="E8" s="11" t="n">
        <v>13.0947368421053</v>
      </c>
      <c r="F8" s="11" t="n">
        <v>16.4210526315789</v>
      </c>
      <c r="G8" s="11" t="n">
        <v>27.3684210526316</v>
      </c>
      <c r="H8" s="11" t="n">
        <v>43.1578947368421</v>
      </c>
    </row>
    <row r="9" customFormat="false" ht="15" hidden="false" customHeight="false" outlineLevel="0" collapsed="false">
      <c r="B9" s="6"/>
      <c r="C9" s="7" t="s">
        <v>5</v>
      </c>
      <c r="D9" s="11" t="n">
        <v>10.1428571428571</v>
      </c>
      <c r="E9" s="11" t="n">
        <v>11.847619047619</v>
      </c>
      <c r="F9" s="11" t="n">
        <v>14.8571428571429</v>
      </c>
      <c r="G9" s="11" t="n">
        <v>24.7619047619048</v>
      </c>
      <c r="H9" s="11" t="n">
        <v>39.047619047619</v>
      </c>
    </row>
    <row r="10" customFormat="false" ht="15" hidden="false" customHeight="false" outlineLevel="0" collapsed="false">
      <c r="B10" s="9"/>
      <c r="C10" s="9"/>
      <c r="D10" s="10"/>
      <c r="E10" s="10"/>
      <c r="F10" s="10"/>
      <c r="G10" s="10"/>
      <c r="H10" s="10"/>
    </row>
    <row r="11" customFormat="false" ht="15" hidden="false" customHeight="false" outlineLevel="0" collapsed="false">
      <c r="B11" s="6" t="n">
        <v>5</v>
      </c>
      <c r="C11" s="7" t="s">
        <v>3</v>
      </c>
      <c r="D11" s="11" t="n">
        <v>28.8</v>
      </c>
      <c r="E11" s="11" t="n">
        <v>34.6</v>
      </c>
      <c r="F11" s="11" t="n">
        <v>45.28</v>
      </c>
      <c r="G11" s="11" t="n">
        <v>80</v>
      </c>
      <c r="H11" s="11" t="n">
        <v>130.6</v>
      </c>
    </row>
    <row r="12" customFormat="false" ht="15" hidden="false" customHeight="false" outlineLevel="0" collapsed="false">
      <c r="B12" s="6"/>
      <c r="C12" s="7" t="s">
        <v>4</v>
      </c>
      <c r="D12" s="11" t="n">
        <v>30.3157894736842</v>
      </c>
      <c r="E12" s="11" t="n">
        <v>36.421052631579</v>
      </c>
      <c r="F12" s="11" t="n">
        <v>47.6631578947368</v>
      </c>
      <c r="G12" s="11" t="n">
        <v>84.2105263157895</v>
      </c>
      <c r="H12" s="11" t="n">
        <v>137.473684210526</v>
      </c>
    </row>
    <row r="13" customFormat="false" ht="15" hidden="false" customHeight="false" outlineLevel="0" collapsed="false">
      <c r="B13" s="6"/>
      <c r="C13" s="7" t="s">
        <v>5</v>
      </c>
      <c r="D13" s="11" t="n">
        <v>27.4285714285714</v>
      </c>
      <c r="E13" s="11" t="n">
        <v>32.9523809523809</v>
      </c>
      <c r="F13" s="11" t="n">
        <v>43.1238095238095</v>
      </c>
      <c r="G13" s="11" t="n">
        <v>76.1904761904762</v>
      </c>
      <c r="H13" s="11" t="n">
        <v>124.380952380952</v>
      </c>
    </row>
    <row r="14" customFormat="false" ht="15" hidden="false" customHeight="false" outlineLevel="0" collapsed="false">
      <c r="B14" s="9"/>
      <c r="C14" s="9"/>
      <c r="D14" s="10"/>
      <c r="E14" s="10"/>
      <c r="F14" s="10"/>
      <c r="G14" s="10"/>
      <c r="H14" s="10"/>
    </row>
    <row r="15" customFormat="false" ht="15" hidden="false" customHeight="false" outlineLevel="0" collapsed="false">
      <c r="B15" s="6" t="n">
        <v>10</v>
      </c>
      <c r="C15" s="7" t="s">
        <v>3</v>
      </c>
      <c r="D15" s="11" t="n">
        <v>36.3</v>
      </c>
      <c r="E15" s="11" t="n">
        <v>45.6</v>
      </c>
      <c r="F15" s="11" t="n">
        <v>61.22</v>
      </c>
      <c r="G15" s="11" t="n">
        <v>104.3</v>
      </c>
      <c r="H15" s="11" t="n">
        <v>177.6</v>
      </c>
    </row>
    <row r="16" customFormat="false" ht="15" hidden="false" customHeight="false" outlineLevel="0" collapsed="false">
      <c r="B16" s="6"/>
      <c r="C16" s="7" t="s">
        <v>4</v>
      </c>
      <c r="D16" s="11" t="n">
        <v>38.2105263157895</v>
      </c>
      <c r="E16" s="11" t="n">
        <v>48</v>
      </c>
      <c r="F16" s="11" t="n">
        <v>64.4421052631579</v>
      </c>
      <c r="G16" s="11" t="n">
        <v>109.789473684211</v>
      </c>
      <c r="H16" s="11" t="n">
        <v>186.947368421053</v>
      </c>
    </row>
    <row r="17" customFormat="false" ht="15" hidden="false" customHeight="false" outlineLevel="0" collapsed="false">
      <c r="B17" s="6"/>
      <c r="C17" s="7" t="s">
        <v>5</v>
      </c>
      <c r="D17" s="11" t="n">
        <v>34.5714285714286</v>
      </c>
      <c r="E17" s="11" t="n">
        <v>43.4285714285714</v>
      </c>
      <c r="F17" s="11" t="n">
        <v>58.3047619047619</v>
      </c>
      <c r="G17" s="11" t="n">
        <v>99.3333333333333</v>
      </c>
      <c r="H17" s="11" t="n">
        <v>169.142857142857</v>
      </c>
    </row>
    <row r="20" customFormat="false" ht="17.35" hidden="false" customHeight="false" outlineLevel="0" collapsed="false">
      <c r="A20" s="12" t="s">
        <v>6</v>
      </c>
    </row>
    <row r="22" customFormat="false" ht="15" hidden="false" customHeight="false" outlineLevel="0" collapsed="false">
      <c r="B22" s="1"/>
      <c r="C22" s="1"/>
      <c r="D22" s="2" t="s">
        <v>0</v>
      </c>
      <c r="E22" s="2"/>
      <c r="F22" s="2"/>
      <c r="G22" s="2"/>
      <c r="H22" s="2"/>
      <c r="I22" s="13" t="s">
        <v>7</v>
      </c>
      <c r="J22" s="13"/>
    </row>
    <row r="23" customFormat="false" ht="26.85" hidden="false" customHeight="false" outlineLevel="0" collapsed="false">
      <c r="B23" s="22" t="s">
        <v>16</v>
      </c>
      <c r="C23" s="4" t="s">
        <v>2</v>
      </c>
      <c r="D23" s="33" t="n">
        <v>4.5</v>
      </c>
      <c r="E23" s="33" t="n">
        <v>9.7</v>
      </c>
      <c r="F23" s="33" t="n">
        <v>19.6</v>
      </c>
      <c r="G23" s="33" t="n">
        <v>49.8</v>
      </c>
      <c r="H23" s="33" t="n">
        <v>99.5</v>
      </c>
      <c r="I23" s="13" t="s">
        <v>8</v>
      </c>
      <c r="J23" s="13" t="s">
        <v>9</v>
      </c>
    </row>
    <row r="24" customFormat="false" ht="15" hidden="false" customHeight="false" outlineLevel="0" collapsed="false">
      <c r="B24" s="14" t="n">
        <v>0</v>
      </c>
      <c r="C24" s="15" t="s">
        <v>10</v>
      </c>
      <c r="D24" s="16" t="n">
        <f aca="false">AVERAGE(D7:D9)</f>
        <v>10.6677944862155</v>
      </c>
      <c r="E24" s="16" t="n">
        <f aca="false">AVERAGE(E7:E9)</f>
        <v>12.4607852965748</v>
      </c>
      <c r="F24" s="16" t="n">
        <f aca="false">AVERAGE(F7:F9)</f>
        <v>15.6260651629073</v>
      </c>
      <c r="G24" s="16" t="n">
        <f aca="false">AVERAGE(G7:G9)</f>
        <v>26.0434419381788</v>
      </c>
      <c r="H24" s="16" t="n">
        <f aca="false">AVERAGE(H7:H9)</f>
        <v>41.0685045948204</v>
      </c>
      <c r="I24" s="17" t="n">
        <f aca="false">SLOPE(D24:H24,$D$23:$H$23)</f>
        <v>0.320974598166565</v>
      </c>
      <c r="J24" s="17" t="n">
        <f aca="false">INTERCEPT(D24:H24,$D$23:$H$23)</f>
        <v>9.41922851087972</v>
      </c>
    </row>
    <row r="25" customFormat="false" ht="15" hidden="false" customHeight="false" outlineLevel="0" collapsed="false">
      <c r="B25" s="27" t="s">
        <v>31</v>
      </c>
      <c r="C25" s="15" t="s">
        <v>12</v>
      </c>
      <c r="D25" s="16" t="n">
        <f aca="false">STDEV(D7:D9)</f>
        <v>0.534056971223384</v>
      </c>
      <c r="E25" s="16" t="n">
        <f aca="false">STDEV(E7:E9)</f>
        <v>0.6238186593445</v>
      </c>
      <c r="F25" s="16" t="n">
        <f aca="false">STDEV(F7:F9)</f>
        <v>0.78228063390458</v>
      </c>
      <c r="G25" s="16" t="n">
        <f aca="false">STDEV(G7:G9)</f>
        <v>1.3038010565077</v>
      </c>
      <c r="H25" s="16" t="n">
        <f aca="false">STDEV(H7:H9)</f>
        <v>2.05599397372372</v>
      </c>
      <c r="I25" s="18"/>
      <c r="J25" s="18"/>
    </row>
    <row r="26" customFormat="false" ht="15" hidden="false" customHeight="false" outlineLevel="0" collapsed="false">
      <c r="B26" s="28"/>
      <c r="C26" s="19"/>
      <c r="D26" s="20"/>
      <c r="E26" s="20"/>
      <c r="F26" s="20"/>
      <c r="G26" s="20"/>
      <c r="H26" s="20"/>
      <c r="I26" s="18"/>
      <c r="J26" s="18"/>
    </row>
    <row r="27" customFormat="false" ht="15" hidden="false" customHeight="false" outlineLevel="0" collapsed="false">
      <c r="B27" s="14" t="n">
        <v>5</v>
      </c>
      <c r="C27" s="15" t="s">
        <v>10</v>
      </c>
      <c r="D27" s="16" t="n">
        <f aca="false">AVERAGE(D11:D13)</f>
        <v>28.8481203007519</v>
      </c>
      <c r="E27" s="16" t="n">
        <f aca="false">AVERAGE(E11:E13)</f>
        <v>34.6578111946533</v>
      </c>
      <c r="F27" s="16" t="n">
        <f aca="false">AVERAGE(F11:F13)</f>
        <v>45.3556558061821</v>
      </c>
      <c r="G27" s="16" t="n">
        <f aca="false">AVERAGE(G11:G13)</f>
        <v>80.1336675020886</v>
      </c>
      <c r="H27" s="16" t="n">
        <f aca="false">AVERAGE(H11:H13)</f>
        <v>130.818212197159</v>
      </c>
      <c r="I27" s="17" t="n">
        <f aca="false">SLOPE(D27:H27,$D$23:$H$23)</f>
        <v>1.07723119503567</v>
      </c>
      <c r="J27" s="17" t="n">
        <f aca="false">INTERCEPT(D27:H27,$D$23:$H$23)</f>
        <v>24.5144870379608</v>
      </c>
    </row>
    <row r="28" customFormat="false" ht="15" hidden="false" customHeight="false" outlineLevel="0" collapsed="false">
      <c r="B28" s="27" t="s">
        <v>32</v>
      </c>
      <c r="C28" s="15" t="s">
        <v>12</v>
      </c>
      <c r="D28" s="16" t="n">
        <f aca="false">STDEV(D11:D13)</f>
        <v>1.4442104010547</v>
      </c>
      <c r="E28" s="16" t="n">
        <f aca="false">STDEV(E11:E13)</f>
        <v>1.73505832904493</v>
      </c>
      <c r="F28" s="16" t="n">
        <f aca="false">STDEV(F11:F13)</f>
        <v>2.27061968610265</v>
      </c>
      <c r="G28" s="16" t="n">
        <f aca="false">STDEV(G11:G13)</f>
        <v>4.01169555848526</v>
      </c>
      <c r="H28" s="16" t="n">
        <f aca="false">STDEV(H11:H13)</f>
        <v>6.54909299922721</v>
      </c>
      <c r="I28" s="18"/>
      <c r="J28" s="18"/>
    </row>
    <row r="29" customFormat="false" ht="15" hidden="false" customHeight="false" outlineLevel="0" collapsed="false">
      <c r="B29" s="28"/>
      <c r="C29" s="19"/>
      <c r="D29" s="20"/>
      <c r="E29" s="20"/>
      <c r="F29" s="20"/>
      <c r="G29" s="20"/>
      <c r="H29" s="20"/>
      <c r="I29" s="18"/>
      <c r="J29" s="18"/>
    </row>
    <row r="30" customFormat="false" ht="15" hidden="false" customHeight="false" outlineLevel="0" collapsed="false">
      <c r="B30" s="14" t="n">
        <v>10</v>
      </c>
      <c r="C30" s="15" t="s">
        <v>10</v>
      </c>
      <c r="D30" s="16" t="n">
        <f aca="false">AVERAGE(D15:D17)</f>
        <v>36.3606516290727</v>
      </c>
      <c r="E30" s="16" t="n">
        <f aca="false">AVERAGE(E15:E17)</f>
        <v>45.6761904761905</v>
      </c>
      <c r="F30" s="16" t="n">
        <f aca="false">AVERAGE(F15:F17)</f>
        <v>61.3222890559733</v>
      </c>
      <c r="G30" s="16" t="n">
        <f aca="false">AVERAGE(G15:G17)</f>
        <v>104.474269005848</v>
      </c>
      <c r="H30" s="16" t="n">
        <f aca="false">AVERAGE(H15:H17)</f>
        <v>177.896741854637</v>
      </c>
      <c r="I30" s="17" t="n">
        <f aca="false">SLOPE(D30:H30,$D$23:$H$23)</f>
        <v>1.47755037291268</v>
      </c>
      <c r="J30" s="17" t="n">
        <f aca="false">INTERCEPT(D30:H30,$D$23:$H$23)</f>
        <v>31.0381337482818</v>
      </c>
    </row>
    <row r="31" customFormat="false" ht="15" hidden="false" customHeight="false" outlineLevel="0" collapsed="false">
      <c r="B31" s="27" t="s">
        <v>33</v>
      </c>
      <c r="C31" s="15" t="s">
        <v>12</v>
      </c>
      <c r="D31" s="16" t="n">
        <f aca="false">STDEV(D15:D17)</f>
        <v>1.82030685966269</v>
      </c>
      <c r="E31" s="16" t="n">
        <f aca="false">STDEV(E15:E17)</f>
        <v>2.28666646833661</v>
      </c>
      <c r="F31" s="16" t="n">
        <f aca="false">STDEV(F15:F17)</f>
        <v>3.06995002613085</v>
      </c>
      <c r="G31" s="16" t="n">
        <f aca="false">STDEV(G15:G17)</f>
        <v>5.23024808437541</v>
      </c>
      <c r="H31" s="16" t="n">
        <f aca="false">STDEV(H15:H17)</f>
        <v>8.90596413983753</v>
      </c>
      <c r="I31" s="18"/>
      <c r="J31" s="18"/>
    </row>
    <row r="32" customFormat="false" ht="12.8" hidden="false" customHeight="false" outlineLevel="0" collapsed="false">
      <c r="I32" s="18"/>
      <c r="J32" s="18"/>
    </row>
    <row r="71" customFormat="false" ht="18.55" hidden="false" customHeight="false" outlineLevel="0" collapsed="false">
      <c r="A71" s="21" t="s">
        <v>15</v>
      </c>
    </row>
    <row r="74" customFormat="false" ht="12.8" hidden="false" customHeight="false" outlineLevel="0" collapsed="false">
      <c r="C74" s="13" t="s">
        <v>7</v>
      </c>
      <c r="D74" s="13"/>
    </row>
    <row r="75" customFormat="false" ht="26.85" hidden="false" customHeight="false" outlineLevel="0" collapsed="false">
      <c r="B75" s="22" t="s">
        <v>16</v>
      </c>
      <c r="C75" s="13" t="s">
        <v>8</v>
      </c>
      <c r="D75" s="13" t="s">
        <v>9</v>
      </c>
    </row>
    <row r="76" customFormat="false" ht="12.8" hidden="false" customHeight="false" outlineLevel="0" collapsed="false">
      <c r="B76" s="23" t="n">
        <v>0</v>
      </c>
      <c r="C76" s="23" t="n">
        <f aca="false">I24</f>
        <v>0.320974598166565</v>
      </c>
      <c r="D76" s="23" t="n">
        <f aca="false">J24</f>
        <v>9.41922851087972</v>
      </c>
    </row>
    <row r="77" customFormat="false" ht="12.8" hidden="false" customHeight="false" outlineLevel="0" collapsed="false">
      <c r="B77" s="23" t="n">
        <f aca="false">B27</f>
        <v>5</v>
      </c>
      <c r="C77" s="23" t="n">
        <f aca="false">I27</f>
        <v>1.07723119503567</v>
      </c>
      <c r="D77" s="23" t="n">
        <f aca="false">J27</f>
        <v>24.5144870379608</v>
      </c>
    </row>
    <row r="78" customFormat="false" ht="12.8" hidden="false" customHeight="false" outlineLevel="0" collapsed="false">
      <c r="B78" s="23" t="n">
        <f aca="false">B30</f>
        <v>10</v>
      </c>
      <c r="C78" s="23" t="n">
        <f aca="false">I30</f>
        <v>1.47755037291268</v>
      </c>
      <c r="D78" s="23" t="n">
        <f aca="false">J30</f>
        <v>31.0381337482818</v>
      </c>
    </row>
    <row r="79" customFormat="false" ht="12.8" hidden="false" customHeight="false" outlineLevel="0" collapsed="false">
      <c r="B79" s="24" t="s">
        <v>8</v>
      </c>
      <c r="C79" s="24" t="n">
        <f aca="false">SLOPE(C76:C78,B76:B78)</f>
        <v>0.115657577474612</v>
      </c>
      <c r="D79" s="25" t="n">
        <f aca="false">SLOPE(D76:D78,B76:B78)</f>
        <v>2.1618905237402</v>
      </c>
    </row>
    <row r="80" customFormat="false" ht="12.8" hidden="false" customHeight="false" outlineLevel="0" collapsed="false">
      <c r="B80" s="24" t="s">
        <v>17</v>
      </c>
      <c r="C80" s="24" t="n">
        <f aca="false">INTERCEPT(C76:C78,B76:B78)</f>
        <v>0.380297501331914</v>
      </c>
      <c r="D80" s="25" t="n">
        <f aca="false">INTERCEPT(D76:D78,B76:B78)</f>
        <v>10.8478304803397</v>
      </c>
    </row>
    <row r="81" customFormat="false" ht="12.8" hidden="false" customHeight="false" outlineLevel="0" collapsed="false">
      <c r="B81" s="24" t="s">
        <v>18</v>
      </c>
      <c r="C81" s="24" t="n">
        <f aca="false">C80/C79</f>
        <v>3.28813303577445</v>
      </c>
      <c r="D81" s="24" t="n">
        <f aca="false">D80/D79</f>
        <v>5.01775199123975</v>
      </c>
    </row>
  </sheetData>
  <mergeCells count="7">
    <mergeCell ref="D5:H5"/>
    <mergeCell ref="B7:B9"/>
    <mergeCell ref="B11:B13"/>
    <mergeCell ref="B15:B17"/>
    <mergeCell ref="D22:H22"/>
    <mergeCell ref="I22:J22"/>
    <mergeCell ref="C74:D74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Roman,Normal"&amp;12&amp;A</oddHeader>
    <oddFooter>&amp;C&amp;"Times New Roman,Normal"&amp;12Page &amp;P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5:J81"/>
  <sheetViews>
    <sheetView showFormulas="false" showGridLines="true" showRowColHeaders="true" showZeros="true" rightToLeft="false" tabSelected="false" showOutlineSymbols="true" defaultGridColor="true" view="normal" topLeftCell="B73" colorId="64" zoomScale="80" zoomScaleNormal="80" zoomScalePageLayoutView="100" workbookViewId="0">
      <selection pane="topLeft" activeCell="F81" activeCellId="0" sqref="F81"/>
    </sheetView>
  </sheetViews>
  <sheetFormatPr defaultColWidth="11.625" defaultRowHeight="12.8" zeroHeight="false" outlineLevelRow="0" outlineLevelCol="0"/>
  <cols>
    <col collapsed="false" customWidth="true" hidden="false" outlineLevel="0" max="2" min="2" style="0" width="31.49"/>
    <col collapsed="false" customWidth="true" hidden="false" outlineLevel="0" max="3" min="3" style="0" width="36.49"/>
  </cols>
  <sheetData>
    <row r="5" customFormat="false" ht="15" hidden="false" customHeight="false" outlineLevel="0" collapsed="false">
      <c r="B5" s="1"/>
      <c r="C5" s="1"/>
      <c r="D5" s="2" t="s">
        <v>0</v>
      </c>
      <c r="E5" s="2"/>
      <c r="F5" s="2"/>
      <c r="G5" s="2"/>
      <c r="H5" s="2"/>
    </row>
    <row r="6" customFormat="false" ht="34.8" hidden="false" customHeight="true" outlineLevel="0" collapsed="false">
      <c r="B6" s="22" t="s">
        <v>34</v>
      </c>
      <c r="C6" s="32" t="s">
        <v>2</v>
      </c>
      <c r="D6" s="34" t="n">
        <v>4.16</v>
      </c>
      <c r="E6" s="34" t="n">
        <v>5</v>
      </c>
      <c r="F6" s="34" t="n">
        <v>6</v>
      </c>
      <c r="G6" s="34" t="n">
        <v>8.3</v>
      </c>
      <c r="H6" s="34" t="n">
        <v>12.5</v>
      </c>
    </row>
    <row r="7" customFormat="false" ht="15" hidden="false" customHeight="false" outlineLevel="0" collapsed="false">
      <c r="B7" s="6" t="n">
        <v>0</v>
      </c>
      <c r="C7" s="7" t="s">
        <v>3</v>
      </c>
      <c r="D7" s="11" t="n">
        <v>1.80689645911941</v>
      </c>
      <c r="E7" s="11" t="n">
        <v>2.32789064493172</v>
      </c>
      <c r="F7" s="11" t="n">
        <v>2.54864178964188</v>
      </c>
      <c r="G7" s="11" t="n">
        <v>3.48421575604582</v>
      </c>
      <c r="H7" s="11" t="n">
        <v>4.9681092476468</v>
      </c>
    </row>
    <row r="8" customFormat="false" ht="15" hidden="false" customHeight="false" outlineLevel="0" collapsed="false">
      <c r="B8" s="6"/>
      <c r="C8" s="7" t="s">
        <v>4</v>
      </c>
      <c r="D8" s="11" t="n">
        <v>1.90199627275728</v>
      </c>
      <c r="E8" s="11" t="n">
        <v>2.45041120519129</v>
      </c>
      <c r="F8" s="11" t="n">
        <v>2.68278083120198</v>
      </c>
      <c r="G8" s="11" t="n">
        <v>3.66759553267981</v>
      </c>
      <c r="H8" s="11" t="n">
        <v>5.22958868173347</v>
      </c>
    </row>
    <row r="9" customFormat="false" ht="15" hidden="false" customHeight="false" outlineLevel="0" collapsed="false">
      <c r="B9" s="6"/>
      <c r="C9" s="7" t="s">
        <v>5</v>
      </c>
      <c r="D9" s="11" t="n">
        <v>1.72085377058992</v>
      </c>
      <c r="E9" s="11" t="n">
        <v>2.21703870945878</v>
      </c>
      <c r="F9" s="11" t="n">
        <v>2.42727789489703</v>
      </c>
      <c r="G9" s="11" t="n">
        <v>3.31830072004363</v>
      </c>
      <c r="H9" s="11" t="n">
        <v>4.73153261680647</v>
      </c>
    </row>
    <row r="10" customFormat="false" ht="15" hidden="false" customHeight="false" outlineLevel="0" collapsed="false">
      <c r="B10" s="9"/>
      <c r="C10" s="9"/>
      <c r="D10" s="10"/>
      <c r="E10" s="10"/>
      <c r="F10" s="10"/>
      <c r="G10" s="10"/>
      <c r="H10" s="10"/>
    </row>
    <row r="11" customFormat="false" ht="15" hidden="false" customHeight="false" outlineLevel="0" collapsed="false">
      <c r="B11" s="6" t="n">
        <v>0.19</v>
      </c>
      <c r="C11" s="7" t="s">
        <v>3</v>
      </c>
      <c r="D11" s="11" t="n">
        <v>3.18618828300189</v>
      </c>
      <c r="E11" s="11" t="n">
        <v>3.7</v>
      </c>
      <c r="F11" s="11" t="n">
        <v>4.03555651041317</v>
      </c>
      <c r="G11" s="11" t="n">
        <v>4.9</v>
      </c>
      <c r="H11" s="11" t="n">
        <v>6.51967827266258</v>
      </c>
    </row>
    <row r="12" customFormat="false" ht="15" hidden="false" customHeight="false" outlineLevel="0" collapsed="false">
      <c r="B12" s="6"/>
      <c r="C12" s="7" t="s">
        <v>4</v>
      </c>
      <c r="D12" s="11" t="n">
        <v>3.35388240315989</v>
      </c>
      <c r="E12" s="11" t="n">
        <v>3.89473684210526</v>
      </c>
      <c r="F12" s="11" t="n">
        <v>4.24795422148755</v>
      </c>
      <c r="G12" s="11" t="n">
        <v>5.15789473684211</v>
      </c>
      <c r="H12" s="11" t="n">
        <v>6.86281923438166</v>
      </c>
    </row>
    <row r="13" customFormat="false" ht="15" hidden="false" customHeight="false" outlineLevel="0" collapsed="false">
      <c r="B13" s="6"/>
      <c r="C13" s="7" t="s">
        <v>5</v>
      </c>
      <c r="D13" s="11" t="n">
        <v>3.03446503143037</v>
      </c>
      <c r="E13" s="11" t="n">
        <v>3.52380952380952</v>
      </c>
      <c r="F13" s="11" t="n">
        <v>3.84338715277445</v>
      </c>
      <c r="G13" s="11" t="n">
        <v>4.66666666666667</v>
      </c>
      <c r="H13" s="11" t="n">
        <v>6.20921740253579</v>
      </c>
    </row>
    <row r="14" customFormat="false" ht="15" hidden="false" customHeight="false" outlineLevel="0" collapsed="false">
      <c r="B14" s="9"/>
      <c r="C14" s="9"/>
      <c r="D14" s="10"/>
      <c r="E14" s="10"/>
      <c r="F14" s="10"/>
      <c r="G14" s="10"/>
      <c r="H14" s="10"/>
    </row>
    <row r="15" customFormat="false" ht="15" hidden="false" customHeight="false" outlineLevel="0" collapsed="false">
      <c r="B15" s="6" t="n">
        <v>0.37</v>
      </c>
      <c r="C15" s="7" t="s">
        <v>3</v>
      </c>
      <c r="D15" s="11" t="n">
        <v>5.85843191492219</v>
      </c>
      <c r="E15" s="11" t="n">
        <v>6.18573174170505</v>
      </c>
      <c r="F15" s="11" t="n">
        <v>6.7</v>
      </c>
      <c r="G15" s="11" t="n">
        <v>7.5</v>
      </c>
      <c r="H15" s="11" t="n">
        <v>9.06261329609389</v>
      </c>
    </row>
    <row r="16" customFormat="false" ht="15" hidden="false" customHeight="false" outlineLevel="0" collapsed="false">
      <c r="B16" s="6"/>
      <c r="C16" s="7" t="s">
        <v>4</v>
      </c>
      <c r="D16" s="11" t="n">
        <v>6.1667704367602</v>
      </c>
      <c r="E16" s="11" t="n">
        <v>6.51129657021584</v>
      </c>
      <c r="F16" s="11" t="n">
        <v>7.05263157894737</v>
      </c>
      <c r="G16" s="11" t="n">
        <v>7.89473684210526</v>
      </c>
      <c r="H16" s="11" t="n">
        <v>9.53959294325672</v>
      </c>
    </row>
    <row r="17" customFormat="false" ht="15" hidden="false" customHeight="false" outlineLevel="0" collapsed="false">
      <c r="B17" s="6"/>
      <c r="C17" s="7" t="s">
        <v>5</v>
      </c>
      <c r="D17" s="11" t="n">
        <v>5.57945896659256</v>
      </c>
      <c r="E17" s="11" t="n">
        <v>5.89117308733814</v>
      </c>
      <c r="F17" s="11" t="n">
        <v>6.38095238095238</v>
      </c>
      <c r="G17" s="11" t="n">
        <v>7.14285714285714</v>
      </c>
      <c r="H17" s="11" t="n">
        <v>8.63106028199418</v>
      </c>
    </row>
    <row r="19" customFormat="false" ht="17.35" hidden="false" customHeight="false" outlineLevel="0" collapsed="false">
      <c r="A19" s="12" t="s">
        <v>6</v>
      </c>
    </row>
    <row r="22" customFormat="false" ht="15" hidden="false" customHeight="false" outlineLevel="0" collapsed="false">
      <c r="B22" s="1"/>
      <c r="C22" s="1"/>
      <c r="D22" s="2" t="s">
        <v>0</v>
      </c>
      <c r="E22" s="2"/>
      <c r="F22" s="2"/>
      <c r="G22" s="2"/>
      <c r="H22" s="2"/>
      <c r="I22" s="13" t="s">
        <v>7</v>
      </c>
      <c r="J22" s="13"/>
    </row>
    <row r="23" customFormat="false" ht="26.85" hidden="false" customHeight="false" outlineLevel="0" collapsed="false">
      <c r="B23" s="22" t="s">
        <v>34</v>
      </c>
      <c r="C23" s="4" t="s">
        <v>2</v>
      </c>
      <c r="D23" s="34" t="n">
        <v>4.16</v>
      </c>
      <c r="E23" s="34" t="n">
        <v>5</v>
      </c>
      <c r="F23" s="34" t="n">
        <v>6</v>
      </c>
      <c r="G23" s="34" t="n">
        <v>8.3</v>
      </c>
      <c r="H23" s="34" t="n">
        <v>12.5</v>
      </c>
      <c r="I23" s="13" t="s">
        <v>8</v>
      </c>
      <c r="J23" s="13" t="s">
        <v>9</v>
      </c>
    </row>
    <row r="24" customFormat="false" ht="15" hidden="false" customHeight="false" outlineLevel="0" collapsed="false">
      <c r="B24" s="14" t="n">
        <v>0</v>
      </c>
      <c r="C24" s="15" t="s">
        <v>10</v>
      </c>
      <c r="D24" s="16" t="n">
        <f aca="false">AVERAGE(D7:D9)</f>
        <v>1.8099155008222</v>
      </c>
      <c r="E24" s="16" t="n">
        <f aca="false">AVERAGE(E7:E9)</f>
        <v>2.33178018652726</v>
      </c>
      <c r="F24" s="16" t="n">
        <f aca="false">AVERAGE(F7:F9)</f>
        <v>2.55290017191363</v>
      </c>
      <c r="G24" s="16" t="n">
        <f aca="false">AVERAGE(G7:G9)</f>
        <v>3.49003733625642</v>
      </c>
      <c r="H24" s="16" t="n">
        <f aca="false">AVERAGE(H7:H9)</f>
        <v>4.97641018206225</v>
      </c>
      <c r="I24" s="17" t="n">
        <f aca="false">SLOPE(D24:H24,$D$23:$H$23)</f>
        <v>0.37124695329265</v>
      </c>
      <c r="J24" s="17" t="n">
        <f aca="false">INTERCEPT(D24:H24,$D$23:$H$23)</f>
        <v>0.362200587435613</v>
      </c>
    </row>
    <row r="25" customFormat="false" ht="15" hidden="false" customHeight="false" outlineLevel="0" collapsed="false">
      <c r="B25" s="27" t="s">
        <v>35</v>
      </c>
      <c r="C25" s="15" t="s">
        <v>12</v>
      </c>
      <c r="D25" s="16" t="n">
        <f aca="false">STDEV(D7:D9)</f>
        <v>0.0906089812461513</v>
      </c>
      <c r="E25" s="16" t="n">
        <f aca="false">STDEV(E7:E9)</f>
        <v>0.116734857011403</v>
      </c>
      <c r="F25" s="16" t="n">
        <f aca="false">STDEV(F7:F9)</f>
        <v>0.127804686845953</v>
      </c>
      <c r="G25" s="16" t="n">
        <f aca="false">STDEV(G7:G9)</f>
        <v>0.174720160916671</v>
      </c>
      <c r="H25" s="16" t="n">
        <f aca="false">STDEV(H7:H9)</f>
        <v>0.249131772535679</v>
      </c>
      <c r="I25" s="18"/>
      <c r="J25" s="18"/>
    </row>
    <row r="26" customFormat="false" ht="15" hidden="false" customHeight="false" outlineLevel="0" collapsed="false">
      <c r="B26" s="28"/>
      <c r="C26" s="19"/>
      <c r="D26" s="20"/>
      <c r="E26" s="20"/>
      <c r="F26" s="20"/>
      <c r="G26" s="20"/>
      <c r="H26" s="20"/>
      <c r="I26" s="18"/>
      <c r="J26" s="18"/>
    </row>
    <row r="27" customFormat="false" ht="15" hidden="false" customHeight="false" outlineLevel="0" collapsed="false">
      <c r="B27" s="14" t="n">
        <v>0.19</v>
      </c>
      <c r="C27" s="15" t="s">
        <v>10</v>
      </c>
      <c r="D27" s="16" t="n">
        <f aca="false">AVERAGE(D11:D13)</f>
        <v>3.19151190586405</v>
      </c>
      <c r="E27" s="16" t="n">
        <f aca="false">AVERAGE(E11:E13)</f>
        <v>3.70618212197159</v>
      </c>
      <c r="F27" s="16" t="n">
        <f aca="false">AVERAGE(F11:F13)</f>
        <v>4.04229929489172</v>
      </c>
      <c r="G27" s="16" t="n">
        <f aca="false">AVERAGE(G11:G13)</f>
        <v>4.90818713450293</v>
      </c>
      <c r="H27" s="16" t="n">
        <f aca="false">AVERAGE(H11:H13)</f>
        <v>6.53057163652668</v>
      </c>
      <c r="I27" s="17" t="n">
        <f aca="false">SLOPE(D27:H27,$D$23:$H$23)</f>
        <v>0.390071624957172</v>
      </c>
      <c r="J27" s="17" t="n">
        <f aca="false">INTERCEPT(D27:H27,$D$23:$H$23)</f>
        <v>1.67035529205942</v>
      </c>
    </row>
    <row r="28" customFormat="false" ht="15" hidden="false" customHeight="false" outlineLevel="0" collapsed="false">
      <c r="B28" s="27" t="s">
        <v>36</v>
      </c>
      <c r="C28" s="15" t="s">
        <v>12</v>
      </c>
      <c r="D28" s="16" t="n">
        <f aca="false">STDEV(D11:D13)</f>
        <v>0.159775217292709</v>
      </c>
      <c r="E28" s="16" t="n">
        <f aca="false">STDEV(E11:E13)</f>
        <v>0.185540919579943</v>
      </c>
      <c r="F28" s="16" t="n">
        <f aca="false">STDEV(F11:F13)</f>
        <v>0.20236780161051</v>
      </c>
      <c r="G28" s="16" t="n">
        <f aca="false">STDEV(G11:G13)</f>
        <v>0.245716352957223</v>
      </c>
      <c r="H28" s="16" t="n">
        <f aca="false">STDEV(H11:H13)</f>
        <v>0.326937054614915</v>
      </c>
      <c r="I28" s="18"/>
      <c r="J28" s="18"/>
    </row>
    <row r="29" customFormat="false" ht="15" hidden="false" customHeight="false" outlineLevel="0" collapsed="false">
      <c r="B29" s="28"/>
      <c r="C29" s="19"/>
      <c r="D29" s="20"/>
      <c r="E29" s="20"/>
      <c r="F29" s="20"/>
      <c r="G29" s="20"/>
      <c r="H29" s="20"/>
      <c r="I29" s="18"/>
      <c r="J29" s="18"/>
    </row>
    <row r="30" customFormat="false" ht="15" hidden="false" customHeight="false" outlineLevel="0" collapsed="false">
      <c r="B30" s="14" t="n">
        <v>0.37</v>
      </c>
      <c r="C30" s="15" t="s">
        <v>10</v>
      </c>
      <c r="D30" s="16" t="n">
        <f aca="false">AVERAGE(D15:D17)</f>
        <v>5.86822043942498</v>
      </c>
      <c r="E30" s="16" t="n">
        <f aca="false">AVERAGE(E15:E17)</f>
        <v>6.19606713308634</v>
      </c>
      <c r="F30" s="16" t="n">
        <f aca="false">AVERAGE(F15:F17)</f>
        <v>6.71119465329992</v>
      </c>
      <c r="G30" s="16" t="n">
        <f aca="false">AVERAGE(G15:G17)</f>
        <v>7.5125313283208</v>
      </c>
      <c r="H30" s="16" t="n">
        <f aca="false">AVERAGE(H15:H17)</f>
        <v>9.07775550711493</v>
      </c>
      <c r="I30" s="17" t="n">
        <f aca="false">SLOPE(D30:H30,$D$23:$H$23)</f>
        <v>0.382288131636361</v>
      </c>
      <c r="J30" s="17" t="n">
        <f aca="false">INTERCEPT(D30:H30,$D$23:$H$23)</f>
        <v>4.32373756952069</v>
      </c>
    </row>
    <row r="31" customFormat="false" ht="15" hidden="false" customHeight="false" outlineLevel="0" collapsed="false">
      <c r="B31" s="27" t="s">
        <v>37</v>
      </c>
      <c r="C31" s="15" t="s">
        <v>12</v>
      </c>
      <c r="D31" s="16" t="n">
        <f aca="false">STDEV(D15:D17)</f>
        <v>0.293778066159772</v>
      </c>
      <c r="E31" s="16" t="n">
        <f aca="false">STDEV(E15:E17)</f>
        <v>0.310190906927243</v>
      </c>
      <c r="F31" s="16" t="n">
        <f aca="false">STDEV(F15:F17)</f>
        <v>0.335979503023142</v>
      </c>
      <c r="G31" s="16" t="n">
        <f aca="false">STDEV(G15:G17)</f>
        <v>0.376096458607993</v>
      </c>
      <c r="H31" s="16" t="n">
        <f aca="false">STDEV(H15:H17)</f>
        <v>0.454455568852613</v>
      </c>
      <c r="I31" s="18"/>
      <c r="J31" s="18"/>
    </row>
    <row r="32" customFormat="false" ht="12.8" hidden="false" customHeight="false" outlineLevel="0" collapsed="false">
      <c r="I32" s="18"/>
      <c r="J32" s="18"/>
    </row>
    <row r="71" customFormat="false" ht="18.55" hidden="false" customHeight="false" outlineLevel="0" collapsed="false">
      <c r="A71" s="21" t="s">
        <v>15</v>
      </c>
    </row>
    <row r="74" customFormat="false" ht="12.8" hidden="false" customHeight="false" outlineLevel="0" collapsed="false">
      <c r="C74" s="13" t="s">
        <v>7</v>
      </c>
      <c r="D74" s="13"/>
    </row>
    <row r="75" customFormat="false" ht="26.85" hidden="false" customHeight="false" outlineLevel="0" collapsed="false">
      <c r="B75" s="22" t="s">
        <v>16</v>
      </c>
      <c r="C75" s="13" t="s">
        <v>8</v>
      </c>
      <c r="D75" s="13" t="s">
        <v>9</v>
      </c>
    </row>
    <row r="76" customFormat="false" ht="12.8" hidden="false" customHeight="false" outlineLevel="0" collapsed="false">
      <c r="B76" s="23" t="n">
        <f aca="false">B24</f>
        <v>0</v>
      </c>
      <c r="C76" s="23" t="n">
        <f aca="false">I24</f>
        <v>0.37124695329265</v>
      </c>
      <c r="D76" s="23" t="n">
        <f aca="false">J24</f>
        <v>0.362200587435613</v>
      </c>
    </row>
    <row r="77" customFormat="false" ht="12.8" hidden="false" customHeight="false" outlineLevel="0" collapsed="false">
      <c r="B77" s="23" t="n">
        <f aca="false">B27</f>
        <v>0.19</v>
      </c>
    </row>
    <row r="78" customFormat="false" ht="12.8" hidden="false" customHeight="false" outlineLevel="0" collapsed="false">
      <c r="B78" s="23" t="n">
        <f aca="false">B30</f>
        <v>0.37</v>
      </c>
      <c r="C78" s="23" t="n">
        <f aca="false">I30</f>
        <v>0.382288131636361</v>
      </c>
      <c r="D78" s="23" t="n">
        <f aca="false">J30</f>
        <v>4.32373756952069</v>
      </c>
    </row>
    <row r="79" customFormat="false" ht="12.8" hidden="false" customHeight="false" outlineLevel="0" collapsed="false">
      <c r="B79" s="24" t="s">
        <v>8</v>
      </c>
      <c r="C79" s="30" t="n">
        <f aca="false">SLOPE(C76:C78,B76:B78)</f>
        <v>0.029841022550569</v>
      </c>
      <c r="D79" s="25" t="n">
        <f aca="false">SLOPE(D76:D78,B76:B78)</f>
        <v>10.706856708338</v>
      </c>
    </row>
    <row r="80" customFormat="false" ht="12.8" hidden="false" customHeight="false" outlineLevel="0" collapsed="false">
      <c r="B80" s="24" t="s">
        <v>17</v>
      </c>
      <c r="C80" s="30" t="n">
        <f aca="false">INTERCEPT(C76:C78,B76:B78)</f>
        <v>0.37124695329265</v>
      </c>
      <c r="D80" s="25" t="n">
        <f aca="false">INTERCEPT(D76:D78,B76:B78)</f>
        <v>0.362200587435614</v>
      </c>
    </row>
    <row r="81" customFormat="false" ht="12.8" hidden="false" customHeight="false" outlineLevel="0" collapsed="false">
      <c r="B81" s="24" t="s">
        <v>18</v>
      </c>
      <c r="C81" s="30" t="n">
        <f aca="false">C80/C79</f>
        <v>12.4408254664708</v>
      </c>
      <c r="D81" s="24" t="n">
        <f aca="false">D80/D79</f>
        <v>0.0338288441979005</v>
      </c>
    </row>
  </sheetData>
  <mergeCells count="7">
    <mergeCell ref="D5:H5"/>
    <mergeCell ref="B7:B9"/>
    <mergeCell ref="B11:B13"/>
    <mergeCell ref="B15:B17"/>
    <mergeCell ref="D22:H22"/>
    <mergeCell ref="I22:J22"/>
    <mergeCell ref="C74:D74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Roman,Normal"&amp;12&amp;A</oddHeader>
    <oddFooter>&amp;C&amp;"Times New Roman,Normal"&amp;12Page &amp;P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B47"/>
  <sheetViews>
    <sheetView showFormulas="false" showGridLines="true" showRowColHeaders="true" showZeros="true" rightToLeft="false" tabSelected="true" showOutlineSymbols="true" defaultGridColor="true" view="normal" topLeftCell="A37" colorId="64" zoomScale="66" zoomScaleNormal="66" zoomScalePageLayoutView="100" workbookViewId="0">
      <selection pane="topLeft" activeCell="Q62" activeCellId="0" sqref="Q62"/>
    </sheetView>
  </sheetViews>
  <sheetFormatPr defaultColWidth="9.328125" defaultRowHeight="12.8" zeroHeight="false" outlineLevelRow="0" outlineLevelCol="0"/>
  <cols>
    <col collapsed="false" customWidth="true" hidden="false" outlineLevel="0" max="1" min="1" style="35" width="34.08"/>
    <col collapsed="false" customWidth="true" hidden="false" outlineLevel="0" max="2" min="2" style="0" width="10.81"/>
    <col collapsed="false" customWidth="true" hidden="false" outlineLevel="0" max="6" min="6" style="0" width="12.26"/>
  </cols>
  <sheetData>
    <row r="1" customFormat="false" ht="12.8" hidden="false" customHeight="false" outlineLevel="0" collapsed="false">
      <c r="A1" s="35" t="s">
        <v>38</v>
      </c>
      <c r="B1" s="0" t="n">
        <v>0.5</v>
      </c>
      <c r="C1" s="0" t="n">
        <v>0.5</v>
      </c>
      <c r="D1" s="0" t="n">
        <v>0.5</v>
      </c>
      <c r="F1" s="0" t="n">
        <v>1</v>
      </c>
      <c r="G1" s="0" t="n">
        <v>1</v>
      </c>
      <c r="H1" s="0" t="n">
        <v>1</v>
      </c>
      <c r="J1" s="0" t="n">
        <v>2</v>
      </c>
      <c r="K1" s="0" t="n">
        <v>2</v>
      </c>
      <c r="L1" s="0" t="n">
        <v>2</v>
      </c>
      <c r="N1" s="0" t="n">
        <v>3</v>
      </c>
      <c r="O1" s="0" t="n">
        <v>3</v>
      </c>
      <c r="P1" s="0" t="n">
        <v>3</v>
      </c>
      <c r="R1" s="0" t="n">
        <v>4</v>
      </c>
      <c r="S1" s="0" t="n">
        <v>4</v>
      </c>
      <c r="T1" s="0" t="n">
        <v>4</v>
      </c>
      <c r="V1" s="0" t="n">
        <v>24</v>
      </c>
      <c r="W1" s="0" t="n">
        <v>24</v>
      </c>
      <c r="X1" s="0" t="n">
        <v>24</v>
      </c>
      <c r="Z1" s="0" t="n">
        <v>48</v>
      </c>
      <c r="AA1" s="0" t="n">
        <v>48</v>
      </c>
      <c r="AB1" s="0" t="n">
        <v>48</v>
      </c>
    </row>
    <row r="2" customFormat="false" ht="12.8" hidden="false" customHeight="false" outlineLevel="0" collapsed="false">
      <c r="B2" s="0" t="s">
        <v>39</v>
      </c>
      <c r="C2" s="0" t="s">
        <v>40</v>
      </c>
      <c r="D2" s="0" t="s">
        <v>41</v>
      </c>
      <c r="F2" s="0" t="s">
        <v>39</v>
      </c>
      <c r="G2" s="0" t="s">
        <v>40</v>
      </c>
      <c r="H2" s="0" t="s">
        <v>41</v>
      </c>
      <c r="J2" s="0" t="s">
        <v>39</v>
      </c>
      <c r="K2" s="0" t="s">
        <v>40</v>
      </c>
      <c r="L2" s="0" t="s">
        <v>41</v>
      </c>
      <c r="N2" s="0" t="s">
        <v>39</v>
      </c>
      <c r="O2" s="0" t="s">
        <v>40</v>
      </c>
      <c r="P2" s="0" t="s">
        <v>41</v>
      </c>
      <c r="R2" s="0" t="s">
        <v>39</v>
      </c>
      <c r="S2" s="0" t="s">
        <v>40</v>
      </c>
      <c r="T2" s="0" t="s">
        <v>41</v>
      </c>
      <c r="V2" s="0" t="s">
        <v>39</v>
      </c>
      <c r="W2" s="0" t="s">
        <v>40</v>
      </c>
      <c r="X2" s="0" t="s">
        <v>41</v>
      </c>
      <c r="Z2" s="0" t="s">
        <v>39</v>
      </c>
      <c r="AA2" s="0" t="s">
        <v>40</v>
      </c>
      <c r="AB2" s="0" t="s">
        <v>41</v>
      </c>
    </row>
    <row r="3" customFormat="false" ht="12.8" hidden="false" customHeight="false" outlineLevel="0" collapsed="false">
      <c r="A3" s="35" t="s">
        <v>42</v>
      </c>
      <c r="B3" s="0" t="n">
        <v>63</v>
      </c>
      <c r="C3" s="0" t="n">
        <v>88</v>
      </c>
      <c r="D3" s="0" t="n">
        <v>96</v>
      </c>
      <c r="F3" s="0" t="n">
        <v>63</v>
      </c>
      <c r="G3" s="0" t="n">
        <v>88</v>
      </c>
      <c r="H3" s="0" t="n">
        <v>96</v>
      </c>
      <c r="J3" s="0" t="n">
        <v>63</v>
      </c>
      <c r="K3" s="0" t="n">
        <v>88</v>
      </c>
      <c r="L3" s="0" t="n">
        <v>96</v>
      </c>
      <c r="N3" s="0" t="n">
        <v>67</v>
      </c>
      <c r="O3" s="0" t="n">
        <v>88</v>
      </c>
      <c r="P3" s="0" t="n">
        <v>96</v>
      </c>
      <c r="R3" s="0" t="n">
        <v>67</v>
      </c>
      <c r="S3" s="0" t="n">
        <v>88</v>
      </c>
      <c r="T3" s="0" t="n">
        <v>96</v>
      </c>
      <c r="V3" s="0" t="n">
        <v>67</v>
      </c>
      <c r="W3" s="0" t="n">
        <v>88</v>
      </c>
      <c r="X3" s="0" t="n">
        <v>96</v>
      </c>
      <c r="Z3" s="0" t="n">
        <v>67</v>
      </c>
      <c r="AA3" s="0" t="n">
        <v>88</v>
      </c>
      <c r="AB3" s="0" t="n">
        <v>96</v>
      </c>
    </row>
    <row r="4" customFormat="false" ht="22.6" hidden="false" customHeight="false" outlineLevel="0" collapsed="false">
      <c r="A4" s="35" t="s">
        <v>43</v>
      </c>
      <c r="B4" s="0" t="n">
        <v>75</v>
      </c>
      <c r="C4" s="0" t="n">
        <v>88</v>
      </c>
      <c r="D4" s="0" t="n">
        <v>92</v>
      </c>
      <c r="F4" s="0" t="n">
        <v>79</v>
      </c>
      <c r="G4" s="0" t="n">
        <v>88</v>
      </c>
      <c r="H4" s="0" t="n">
        <v>92</v>
      </c>
      <c r="J4" s="0" t="n">
        <v>79</v>
      </c>
      <c r="K4" s="0" t="n">
        <v>88</v>
      </c>
      <c r="L4" s="0" t="n">
        <v>92</v>
      </c>
      <c r="N4" s="0" t="n">
        <v>79</v>
      </c>
      <c r="O4" s="0" t="n">
        <v>92</v>
      </c>
      <c r="P4" s="0" t="n">
        <v>92</v>
      </c>
      <c r="R4" s="0" t="n">
        <v>83</v>
      </c>
      <c r="S4" s="0" t="n">
        <v>92</v>
      </c>
      <c r="T4" s="0" t="n">
        <v>92</v>
      </c>
      <c r="V4" s="0" t="n">
        <v>83</v>
      </c>
      <c r="W4" s="0" t="n">
        <v>92</v>
      </c>
      <c r="X4" s="0" t="n">
        <v>96</v>
      </c>
      <c r="Z4" s="0" t="n">
        <v>83</v>
      </c>
      <c r="AA4" s="0" t="n">
        <v>92</v>
      </c>
      <c r="AB4" s="0" t="n">
        <v>96</v>
      </c>
    </row>
    <row r="5" customFormat="false" ht="12.8" hidden="false" customHeight="false" outlineLevel="0" collapsed="false">
      <c r="A5" s="35" t="s">
        <v>44</v>
      </c>
      <c r="B5" s="0" t="n">
        <v>13</v>
      </c>
      <c r="C5" s="0" t="n">
        <v>88</v>
      </c>
      <c r="D5" s="0" t="n">
        <v>83</v>
      </c>
      <c r="F5" s="0" t="n">
        <v>21</v>
      </c>
      <c r="G5" s="0" t="n">
        <v>88</v>
      </c>
      <c r="H5" s="0" t="n">
        <v>83</v>
      </c>
      <c r="J5" s="0" t="n">
        <v>25</v>
      </c>
      <c r="K5" s="0" t="n">
        <v>88</v>
      </c>
      <c r="L5" s="0" t="n">
        <v>88</v>
      </c>
      <c r="N5" s="0" t="n">
        <v>25</v>
      </c>
      <c r="O5" s="0" t="n">
        <v>88</v>
      </c>
      <c r="P5" s="0" t="n">
        <v>88</v>
      </c>
      <c r="R5" s="0" t="n">
        <v>25</v>
      </c>
      <c r="S5" s="0" t="n">
        <v>88</v>
      </c>
      <c r="T5" s="0" t="n">
        <v>88</v>
      </c>
      <c r="V5" s="0" t="n">
        <v>29</v>
      </c>
      <c r="W5" s="0" t="n">
        <v>88</v>
      </c>
      <c r="X5" s="0" t="n">
        <v>88</v>
      </c>
      <c r="Z5" s="0" t="n">
        <v>29</v>
      </c>
      <c r="AA5" s="0" t="n">
        <v>88</v>
      </c>
      <c r="AB5" s="0" t="n">
        <v>88</v>
      </c>
    </row>
    <row r="6" customFormat="false" ht="22.6" hidden="false" customHeight="false" outlineLevel="0" collapsed="false">
      <c r="A6" s="35" t="s">
        <v>45</v>
      </c>
      <c r="B6" s="0" t="n">
        <v>13</v>
      </c>
      <c r="C6" s="0" t="n">
        <v>100</v>
      </c>
      <c r="D6" s="0" t="n">
        <v>96</v>
      </c>
      <c r="F6" s="0" t="n">
        <v>13</v>
      </c>
      <c r="G6" s="0" t="n">
        <v>100</v>
      </c>
      <c r="H6" s="0" t="n">
        <v>100</v>
      </c>
      <c r="J6" s="0" t="n">
        <v>13</v>
      </c>
      <c r="K6" s="0" t="n">
        <v>100</v>
      </c>
      <c r="L6" s="0" t="n">
        <v>100</v>
      </c>
      <c r="N6" s="0" t="n">
        <v>21</v>
      </c>
      <c r="O6" s="0" t="n">
        <v>100</v>
      </c>
      <c r="P6" s="0" t="n">
        <v>100</v>
      </c>
      <c r="R6" s="0" t="n">
        <v>21</v>
      </c>
      <c r="S6" s="0" t="n">
        <v>100</v>
      </c>
      <c r="T6" s="0" t="n">
        <v>100</v>
      </c>
      <c r="V6" s="0" t="n">
        <v>29</v>
      </c>
      <c r="W6" s="0" t="n">
        <v>100</v>
      </c>
      <c r="X6" s="0" t="n">
        <v>100</v>
      </c>
      <c r="Z6" s="0" t="n">
        <v>29</v>
      </c>
      <c r="AA6" s="0" t="n">
        <v>100</v>
      </c>
      <c r="AB6" s="0" t="n">
        <v>100</v>
      </c>
    </row>
    <row r="7" customFormat="false" ht="12.8" hidden="false" customHeight="false" outlineLevel="0" collapsed="false">
      <c r="A7" s="35" t="s">
        <v>46</v>
      </c>
      <c r="B7" s="0" t="n">
        <v>4</v>
      </c>
      <c r="C7" s="0" t="n">
        <v>29</v>
      </c>
      <c r="D7" s="0" t="n">
        <v>46</v>
      </c>
      <c r="F7" s="0" t="n">
        <v>4</v>
      </c>
      <c r="G7" s="0" t="n">
        <v>29</v>
      </c>
      <c r="H7" s="0" t="n">
        <v>46</v>
      </c>
      <c r="J7" s="0" t="n">
        <v>13</v>
      </c>
      <c r="K7" s="0" t="n">
        <v>33</v>
      </c>
      <c r="L7" s="0" t="n">
        <v>46</v>
      </c>
      <c r="N7" s="0" t="n">
        <v>13</v>
      </c>
      <c r="O7" s="0" t="n">
        <v>33</v>
      </c>
      <c r="P7" s="0" t="n">
        <v>46</v>
      </c>
      <c r="R7" s="0" t="n">
        <v>13</v>
      </c>
      <c r="S7" s="0" t="n">
        <v>33</v>
      </c>
      <c r="T7" s="0" t="n">
        <v>46</v>
      </c>
      <c r="V7" s="0" t="n">
        <v>13</v>
      </c>
      <c r="W7" s="0" t="n">
        <v>33</v>
      </c>
      <c r="X7" s="0" t="n">
        <v>46</v>
      </c>
      <c r="Z7" s="0" t="n">
        <v>13</v>
      </c>
      <c r="AA7" s="0" t="n">
        <v>33</v>
      </c>
      <c r="AB7" s="0" t="n">
        <v>50</v>
      </c>
    </row>
    <row r="8" customFormat="false" ht="22.6" hidden="false" customHeight="false" outlineLevel="0" collapsed="false">
      <c r="A8" s="35" t="s">
        <v>47</v>
      </c>
      <c r="B8" s="0" t="n">
        <v>8</v>
      </c>
      <c r="C8" s="0" t="n">
        <v>42</v>
      </c>
      <c r="D8" s="0" t="n">
        <v>54</v>
      </c>
      <c r="F8" s="0" t="n">
        <v>8</v>
      </c>
      <c r="G8" s="0" t="n">
        <v>42</v>
      </c>
      <c r="H8" s="0" t="n">
        <v>54</v>
      </c>
      <c r="J8" s="0" t="n">
        <v>8</v>
      </c>
      <c r="K8" s="0" t="n">
        <v>42</v>
      </c>
      <c r="L8" s="0" t="n">
        <v>54</v>
      </c>
      <c r="N8" s="0" t="n">
        <v>8</v>
      </c>
      <c r="O8" s="0" t="n">
        <v>42</v>
      </c>
      <c r="P8" s="0" t="n">
        <v>54</v>
      </c>
      <c r="R8" s="0" t="n">
        <v>8</v>
      </c>
      <c r="S8" s="0" t="n">
        <v>42</v>
      </c>
      <c r="T8" s="0" t="n">
        <v>54</v>
      </c>
      <c r="V8" s="0" t="n">
        <v>8</v>
      </c>
      <c r="W8" s="0" t="n">
        <v>42</v>
      </c>
      <c r="X8" s="0" t="n">
        <v>54</v>
      </c>
      <c r="Z8" s="0" t="n">
        <v>8</v>
      </c>
      <c r="AA8" s="0" t="n">
        <v>42</v>
      </c>
      <c r="AB8" s="0" t="n">
        <v>54</v>
      </c>
    </row>
    <row r="9" customFormat="false" ht="12.8" hidden="false" customHeight="false" outlineLevel="0" collapsed="false">
      <c r="A9" s="35" t="s">
        <v>48</v>
      </c>
      <c r="B9" s="0" t="n">
        <v>0</v>
      </c>
      <c r="C9" s="0" t="n">
        <v>79</v>
      </c>
      <c r="D9" s="0" t="n">
        <v>92</v>
      </c>
      <c r="F9" s="0" t="n">
        <v>0</v>
      </c>
      <c r="G9" s="0" t="n">
        <v>83</v>
      </c>
      <c r="H9" s="0" t="n">
        <v>92</v>
      </c>
      <c r="J9" s="0" t="n">
        <v>4</v>
      </c>
      <c r="K9" s="0" t="n">
        <v>92</v>
      </c>
      <c r="L9" s="0" t="n">
        <v>92</v>
      </c>
      <c r="N9" s="0" t="n">
        <v>4</v>
      </c>
      <c r="O9" s="0" t="n">
        <v>92</v>
      </c>
      <c r="P9" s="0" t="n">
        <v>92</v>
      </c>
      <c r="R9" s="0" t="n">
        <v>8</v>
      </c>
      <c r="S9" s="0" t="n">
        <v>92</v>
      </c>
      <c r="T9" s="0" t="n">
        <v>92</v>
      </c>
      <c r="V9" s="0" t="n">
        <v>13</v>
      </c>
      <c r="W9" s="0" t="n">
        <v>92</v>
      </c>
      <c r="X9" s="0" t="n">
        <v>92</v>
      </c>
      <c r="Z9" s="0" t="n">
        <v>13</v>
      </c>
      <c r="AA9" s="0" t="n">
        <v>92</v>
      </c>
      <c r="AB9" s="0" t="n">
        <v>92</v>
      </c>
    </row>
    <row r="10" customFormat="false" ht="22.6" hidden="false" customHeight="false" outlineLevel="0" collapsed="false">
      <c r="A10" s="35" t="s">
        <v>49</v>
      </c>
      <c r="B10" s="0" t="n">
        <v>25</v>
      </c>
      <c r="C10" s="0" t="n">
        <v>58</v>
      </c>
      <c r="D10" s="0" t="n">
        <v>83</v>
      </c>
      <c r="F10" s="0" t="n">
        <v>29</v>
      </c>
      <c r="G10" s="0" t="n">
        <v>67</v>
      </c>
      <c r="H10" s="0" t="n">
        <v>83</v>
      </c>
      <c r="J10" s="0" t="n">
        <v>33</v>
      </c>
      <c r="K10" s="0" t="n">
        <v>67</v>
      </c>
      <c r="L10" s="0" t="n">
        <v>83</v>
      </c>
      <c r="N10" s="0" t="n">
        <v>38</v>
      </c>
      <c r="O10" s="0" t="n">
        <v>75</v>
      </c>
      <c r="P10" s="0" t="n">
        <v>83</v>
      </c>
      <c r="R10" s="0" t="n">
        <v>42</v>
      </c>
      <c r="S10" s="0" t="n">
        <v>83</v>
      </c>
      <c r="T10" s="0" t="n">
        <v>83</v>
      </c>
      <c r="V10" s="0" t="n">
        <v>46</v>
      </c>
      <c r="W10" s="0" t="n">
        <v>83</v>
      </c>
      <c r="X10" s="0" t="n">
        <v>83</v>
      </c>
      <c r="Z10" s="0" t="n">
        <v>46</v>
      </c>
      <c r="AA10" s="0" t="n">
        <v>96</v>
      </c>
      <c r="AB10" s="0" t="n">
        <v>83</v>
      </c>
    </row>
    <row r="11" customFormat="false" ht="12.8" hidden="false" customHeight="false" outlineLevel="0" collapsed="false">
      <c r="A11" s="35" t="s">
        <v>50</v>
      </c>
      <c r="B11" s="0" t="n">
        <v>0</v>
      </c>
      <c r="C11" s="0" t="n">
        <v>54</v>
      </c>
      <c r="D11" s="0" t="n">
        <v>92</v>
      </c>
      <c r="F11" s="0" t="n">
        <v>0</v>
      </c>
      <c r="G11" s="0" t="n">
        <v>58</v>
      </c>
      <c r="H11" s="0" t="n">
        <v>92</v>
      </c>
      <c r="J11" s="0" t="n">
        <v>13</v>
      </c>
      <c r="K11" s="0" t="n">
        <v>71</v>
      </c>
      <c r="L11" s="0" t="n">
        <v>92</v>
      </c>
      <c r="N11" s="0" t="n">
        <v>13</v>
      </c>
      <c r="O11" s="0" t="n">
        <v>79</v>
      </c>
      <c r="P11" s="0" t="n">
        <v>92</v>
      </c>
      <c r="R11" s="0" t="n">
        <v>13</v>
      </c>
      <c r="S11" s="0" t="n">
        <v>79</v>
      </c>
      <c r="T11" s="0" t="n">
        <v>92</v>
      </c>
      <c r="V11" s="0" t="n">
        <v>13</v>
      </c>
      <c r="W11" s="0" t="n">
        <v>79</v>
      </c>
      <c r="X11" s="0" t="n">
        <v>92</v>
      </c>
      <c r="Z11" s="0" t="n">
        <v>13</v>
      </c>
      <c r="AA11" s="0" t="n">
        <v>79</v>
      </c>
      <c r="AB11" s="0" t="n">
        <v>92</v>
      </c>
    </row>
    <row r="12" customFormat="false" ht="22.6" hidden="false" customHeight="false" outlineLevel="0" collapsed="false">
      <c r="A12" s="35" t="s">
        <v>51</v>
      </c>
      <c r="B12" s="0" t="n">
        <v>0</v>
      </c>
      <c r="C12" s="0" t="n">
        <v>63</v>
      </c>
      <c r="D12" s="0" t="n">
        <v>83</v>
      </c>
      <c r="F12" s="0" t="n">
        <v>0</v>
      </c>
      <c r="G12" s="0" t="n">
        <v>63</v>
      </c>
      <c r="H12" s="0" t="n">
        <v>83</v>
      </c>
      <c r="J12" s="0" t="n">
        <v>0</v>
      </c>
      <c r="K12" s="0" t="n">
        <v>67</v>
      </c>
      <c r="L12" s="0" t="n">
        <v>83</v>
      </c>
      <c r="N12" s="0" t="n">
        <v>0</v>
      </c>
      <c r="O12" s="0" t="n">
        <v>71</v>
      </c>
      <c r="P12" s="0" t="n">
        <v>88</v>
      </c>
      <c r="R12" s="0" t="n">
        <v>0</v>
      </c>
      <c r="S12" s="0" t="n">
        <v>71</v>
      </c>
      <c r="T12" s="0" t="n">
        <v>92</v>
      </c>
      <c r="V12" s="0" t="n">
        <v>0</v>
      </c>
      <c r="W12" s="0" t="n">
        <v>75</v>
      </c>
      <c r="X12" s="0" t="n">
        <v>92</v>
      </c>
      <c r="Z12" s="0" t="n">
        <v>0</v>
      </c>
      <c r="AA12" s="0" t="n">
        <v>79</v>
      </c>
      <c r="AB12" s="0" t="n">
        <v>92</v>
      </c>
    </row>
    <row r="13" customFormat="false" ht="12.8" hidden="false" customHeight="false" outlineLevel="0" collapsed="false">
      <c r="A13" s="35" t="s">
        <v>52</v>
      </c>
      <c r="B13" s="0" t="n">
        <v>13</v>
      </c>
      <c r="C13" s="0" t="n">
        <v>8</v>
      </c>
      <c r="D13" s="0" t="n">
        <v>13</v>
      </c>
      <c r="F13" s="0" t="n">
        <v>25</v>
      </c>
      <c r="G13" s="0" t="n">
        <v>17</v>
      </c>
      <c r="H13" s="0" t="n">
        <v>21</v>
      </c>
      <c r="J13" s="0" t="n">
        <v>25</v>
      </c>
      <c r="K13" s="0" t="n">
        <v>21</v>
      </c>
      <c r="L13" s="0" t="n">
        <v>25</v>
      </c>
      <c r="N13" s="0" t="n">
        <v>25</v>
      </c>
      <c r="O13" s="0" t="n">
        <v>21</v>
      </c>
      <c r="P13" s="0" t="n">
        <v>29</v>
      </c>
      <c r="R13" s="0" t="n">
        <v>33</v>
      </c>
      <c r="S13" s="0" t="n">
        <v>29</v>
      </c>
      <c r="T13" s="0" t="n">
        <v>33</v>
      </c>
      <c r="V13" s="0" t="n">
        <v>46</v>
      </c>
      <c r="W13" s="0" t="n">
        <v>42</v>
      </c>
      <c r="X13" s="0" t="n">
        <v>38</v>
      </c>
      <c r="Z13" s="0" t="n">
        <v>46</v>
      </c>
      <c r="AA13" s="0" t="n">
        <v>42</v>
      </c>
      <c r="AB13" s="0" t="n">
        <v>42</v>
      </c>
    </row>
    <row r="14" customFormat="false" ht="22.6" hidden="false" customHeight="false" outlineLevel="0" collapsed="false">
      <c r="A14" s="35" t="s">
        <v>53</v>
      </c>
      <c r="B14" s="0" t="n">
        <v>0</v>
      </c>
      <c r="C14" s="0" t="n">
        <v>25</v>
      </c>
      <c r="D14" s="0" t="n">
        <v>33</v>
      </c>
      <c r="F14" s="0" t="n">
        <v>17</v>
      </c>
      <c r="G14" s="0" t="n">
        <v>25</v>
      </c>
      <c r="H14" s="0" t="n">
        <v>46</v>
      </c>
      <c r="J14" s="0" t="n">
        <v>21</v>
      </c>
      <c r="K14" s="0" t="n">
        <v>25</v>
      </c>
      <c r="L14" s="0" t="n">
        <v>46</v>
      </c>
      <c r="N14" s="0" t="n">
        <v>21</v>
      </c>
      <c r="O14" s="0" t="n">
        <v>29</v>
      </c>
      <c r="P14" s="0" t="n">
        <v>46</v>
      </c>
      <c r="R14" s="0" t="n">
        <v>21</v>
      </c>
      <c r="S14" s="0" t="n">
        <v>42</v>
      </c>
      <c r="T14" s="0" t="n">
        <v>46</v>
      </c>
      <c r="V14" s="0" t="n">
        <v>25</v>
      </c>
      <c r="W14" s="0" t="n">
        <v>54</v>
      </c>
      <c r="X14" s="0" t="n">
        <v>50</v>
      </c>
      <c r="Z14" s="0" t="n">
        <v>25</v>
      </c>
      <c r="AA14" s="0" t="n">
        <v>58</v>
      </c>
      <c r="AB14" s="0" t="n">
        <v>50</v>
      </c>
    </row>
    <row r="17" customFormat="false" ht="15" hidden="false" customHeight="false" outlineLevel="0" collapsed="false">
      <c r="B17" s="36" t="s">
        <v>39</v>
      </c>
      <c r="C17" s="36"/>
      <c r="D17" s="36"/>
      <c r="E17" s="36"/>
      <c r="F17" s="36"/>
      <c r="G17" s="36"/>
      <c r="H17" s="36"/>
      <c r="I17" s="37" t="s">
        <v>40</v>
      </c>
      <c r="J17" s="37"/>
      <c r="K17" s="37"/>
      <c r="L17" s="37"/>
      <c r="M17" s="37"/>
      <c r="N17" s="37"/>
      <c r="O17" s="37"/>
      <c r="P17" s="38" t="s">
        <v>41</v>
      </c>
      <c r="Q17" s="38"/>
      <c r="R17" s="38"/>
      <c r="S17" s="38"/>
      <c r="T17" s="38"/>
      <c r="U17" s="38"/>
      <c r="V17" s="38"/>
    </row>
    <row r="18" customFormat="false" ht="15" hidden="false" customHeight="false" outlineLevel="0" collapsed="false">
      <c r="B18" s="39" t="n">
        <v>0.5</v>
      </c>
      <c r="C18" s="39" t="n">
        <v>1</v>
      </c>
      <c r="D18" s="39" t="n">
        <v>2</v>
      </c>
      <c r="E18" s="39" t="n">
        <v>3</v>
      </c>
      <c r="F18" s="39" t="n">
        <v>4</v>
      </c>
      <c r="G18" s="39" t="n">
        <v>24</v>
      </c>
      <c r="H18" s="39" t="n">
        <v>48</v>
      </c>
      <c r="I18" s="40" t="n">
        <v>0.5</v>
      </c>
      <c r="J18" s="40" t="n">
        <v>1</v>
      </c>
      <c r="K18" s="40" t="n">
        <v>2</v>
      </c>
      <c r="L18" s="40" t="n">
        <v>3</v>
      </c>
      <c r="M18" s="40" t="n">
        <v>4</v>
      </c>
      <c r="N18" s="40" t="n">
        <v>24</v>
      </c>
      <c r="O18" s="40" t="n">
        <v>48</v>
      </c>
      <c r="P18" s="41" t="n">
        <v>0.5</v>
      </c>
      <c r="Q18" s="41" t="n">
        <v>1</v>
      </c>
      <c r="R18" s="41" t="n">
        <v>2</v>
      </c>
      <c r="S18" s="41" t="n">
        <v>3</v>
      </c>
      <c r="T18" s="41" t="n">
        <v>4</v>
      </c>
      <c r="U18" s="41" t="n">
        <v>24</v>
      </c>
      <c r="V18" s="41" t="n">
        <v>48</v>
      </c>
    </row>
    <row r="19" customFormat="false" ht="24.85" hidden="false" customHeight="false" outlineLevel="0" collapsed="false">
      <c r="A19" s="42" t="s">
        <v>42</v>
      </c>
      <c r="B19" s="43" t="n">
        <f aca="false">B3</f>
        <v>63</v>
      </c>
      <c r="C19" s="43" t="n">
        <f aca="false">F3</f>
        <v>63</v>
      </c>
      <c r="D19" s="43" t="n">
        <f aca="false">J3</f>
        <v>63</v>
      </c>
      <c r="E19" s="43" t="n">
        <f aca="false">N3</f>
        <v>67</v>
      </c>
      <c r="F19" s="43" t="n">
        <f aca="false">R3</f>
        <v>67</v>
      </c>
      <c r="G19" s="43" t="n">
        <f aca="false">V3</f>
        <v>67</v>
      </c>
      <c r="H19" s="44" t="n">
        <f aca="false">Z3</f>
        <v>67</v>
      </c>
      <c r="I19" s="45" t="n">
        <f aca="false">C3</f>
        <v>88</v>
      </c>
      <c r="J19" s="45" t="n">
        <f aca="false">G3</f>
        <v>88</v>
      </c>
      <c r="K19" s="45" t="n">
        <f aca="false">K3</f>
        <v>88</v>
      </c>
      <c r="L19" s="45" t="n">
        <f aca="false">O3</f>
        <v>88</v>
      </c>
      <c r="M19" s="45" t="n">
        <f aca="false">S3</f>
        <v>88</v>
      </c>
      <c r="N19" s="45" t="n">
        <f aca="false">W3</f>
        <v>88</v>
      </c>
      <c r="O19" s="44" t="n">
        <f aca="false">AA3</f>
        <v>88</v>
      </c>
      <c r="P19" s="46" t="n">
        <f aca="false">D3</f>
        <v>96</v>
      </c>
      <c r="Q19" s="46" t="n">
        <f aca="false">H3</f>
        <v>96</v>
      </c>
      <c r="R19" s="46" t="n">
        <f aca="false">L3</f>
        <v>96</v>
      </c>
      <c r="S19" s="46" t="n">
        <f aca="false">P3</f>
        <v>96</v>
      </c>
      <c r="T19" s="46" t="n">
        <f aca="false">T3</f>
        <v>96</v>
      </c>
      <c r="U19" s="46" t="n">
        <f aca="false">X3</f>
        <v>96</v>
      </c>
      <c r="V19" s="44" t="n">
        <f aca="false">AB3</f>
        <v>96</v>
      </c>
    </row>
    <row r="20" customFormat="false" ht="24.85" hidden="false" customHeight="false" outlineLevel="0" collapsed="false">
      <c r="A20" s="42" t="s">
        <v>43</v>
      </c>
      <c r="B20" s="43" t="n">
        <f aca="false">B4</f>
        <v>75</v>
      </c>
      <c r="C20" s="43" t="n">
        <f aca="false">F4</f>
        <v>79</v>
      </c>
      <c r="D20" s="43" t="n">
        <f aca="false">J4</f>
        <v>79</v>
      </c>
      <c r="E20" s="43" t="n">
        <f aca="false">N4</f>
        <v>79</v>
      </c>
      <c r="F20" s="43" t="n">
        <f aca="false">R4</f>
        <v>83</v>
      </c>
      <c r="G20" s="43" t="n">
        <f aca="false">V4</f>
        <v>83</v>
      </c>
      <c r="H20" s="44" t="n">
        <f aca="false">Z4</f>
        <v>83</v>
      </c>
      <c r="I20" s="45" t="n">
        <f aca="false">C4</f>
        <v>88</v>
      </c>
      <c r="J20" s="45" t="n">
        <f aca="false">G4</f>
        <v>88</v>
      </c>
      <c r="K20" s="45" t="n">
        <f aca="false">K4</f>
        <v>88</v>
      </c>
      <c r="L20" s="45" t="n">
        <f aca="false">O4</f>
        <v>92</v>
      </c>
      <c r="M20" s="45" t="n">
        <f aca="false">S4</f>
        <v>92</v>
      </c>
      <c r="N20" s="45" t="n">
        <f aca="false">W4</f>
        <v>92</v>
      </c>
      <c r="O20" s="44" t="n">
        <f aca="false">AA4</f>
        <v>92</v>
      </c>
      <c r="P20" s="46" t="n">
        <f aca="false">D4</f>
        <v>92</v>
      </c>
      <c r="Q20" s="46" t="n">
        <f aca="false">H4</f>
        <v>92</v>
      </c>
      <c r="R20" s="46" t="n">
        <f aca="false">L4</f>
        <v>92</v>
      </c>
      <c r="S20" s="46" t="n">
        <f aca="false">P4</f>
        <v>92</v>
      </c>
      <c r="T20" s="46" t="n">
        <f aca="false">T4</f>
        <v>92</v>
      </c>
      <c r="U20" s="46" t="n">
        <f aca="false">X4</f>
        <v>96</v>
      </c>
      <c r="V20" s="44" t="n">
        <f aca="false">AB4</f>
        <v>96</v>
      </c>
    </row>
    <row r="21" customFormat="false" ht="15" hidden="false" customHeight="false" outlineLevel="0" collapsed="false">
      <c r="A21" s="47" t="s">
        <v>44</v>
      </c>
      <c r="B21" s="43" t="n">
        <f aca="false">B5</f>
        <v>13</v>
      </c>
      <c r="C21" s="43" t="n">
        <f aca="false">F5</f>
        <v>21</v>
      </c>
      <c r="D21" s="43" t="n">
        <f aca="false">J5</f>
        <v>25</v>
      </c>
      <c r="E21" s="43" t="n">
        <f aca="false">N5</f>
        <v>25</v>
      </c>
      <c r="F21" s="43" t="n">
        <f aca="false">R5</f>
        <v>25</v>
      </c>
      <c r="G21" s="43" t="n">
        <f aca="false">V5</f>
        <v>29</v>
      </c>
      <c r="H21" s="44" t="n">
        <f aca="false">Z5</f>
        <v>29</v>
      </c>
      <c r="I21" s="45" t="n">
        <f aca="false">C5</f>
        <v>88</v>
      </c>
      <c r="J21" s="45" t="n">
        <f aca="false">G5</f>
        <v>88</v>
      </c>
      <c r="K21" s="45" t="n">
        <f aca="false">K5</f>
        <v>88</v>
      </c>
      <c r="L21" s="45" t="n">
        <f aca="false">O5</f>
        <v>88</v>
      </c>
      <c r="M21" s="45" t="n">
        <f aca="false">S5</f>
        <v>88</v>
      </c>
      <c r="N21" s="45" t="n">
        <f aca="false">W5</f>
        <v>88</v>
      </c>
      <c r="O21" s="44" t="n">
        <f aca="false">AA5</f>
        <v>88</v>
      </c>
      <c r="P21" s="46" t="n">
        <f aca="false">D5</f>
        <v>83</v>
      </c>
      <c r="Q21" s="46" t="n">
        <f aca="false">H5</f>
        <v>83</v>
      </c>
      <c r="R21" s="46" t="n">
        <f aca="false">L5</f>
        <v>88</v>
      </c>
      <c r="S21" s="46" t="n">
        <f aca="false">P5</f>
        <v>88</v>
      </c>
      <c r="T21" s="46" t="n">
        <f aca="false">T5</f>
        <v>88</v>
      </c>
      <c r="U21" s="46" t="n">
        <f aca="false">X5</f>
        <v>88</v>
      </c>
      <c r="V21" s="44" t="n">
        <f aca="false">AB5</f>
        <v>88</v>
      </c>
    </row>
    <row r="22" customFormat="false" ht="24.85" hidden="false" customHeight="false" outlineLevel="0" collapsed="false">
      <c r="A22" s="47" t="s">
        <v>45</v>
      </c>
      <c r="B22" s="43" t="n">
        <f aca="false">B6</f>
        <v>13</v>
      </c>
      <c r="C22" s="43" t="n">
        <f aca="false">F6</f>
        <v>13</v>
      </c>
      <c r="D22" s="43" t="n">
        <f aca="false">J6</f>
        <v>13</v>
      </c>
      <c r="E22" s="43" t="n">
        <f aca="false">N6</f>
        <v>21</v>
      </c>
      <c r="F22" s="43" t="n">
        <f aca="false">R6</f>
        <v>21</v>
      </c>
      <c r="G22" s="43" t="n">
        <f aca="false">V6</f>
        <v>29</v>
      </c>
      <c r="H22" s="44" t="n">
        <f aca="false">Z6</f>
        <v>29</v>
      </c>
      <c r="I22" s="45" t="n">
        <f aca="false">C6</f>
        <v>100</v>
      </c>
      <c r="J22" s="45" t="n">
        <f aca="false">G6</f>
        <v>100</v>
      </c>
      <c r="K22" s="45" t="n">
        <f aca="false">K6</f>
        <v>100</v>
      </c>
      <c r="L22" s="45" t="n">
        <f aca="false">O6</f>
        <v>100</v>
      </c>
      <c r="M22" s="45" t="n">
        <f aca="false">S6</f>
        <v>100</v>
      </c>
      <c r="N22" s="45" t="n">
        <f aca="false">W6</f>
        <v>100</v>
      </c>
      <c r="O22" s="44" t="n">
        <f aca="false">AA6</f>
        <v>100</v>
      </c>
      <c r="P22" s="46" t="n">
        <f aca="false">D6</f>
        <v>96</v>
      </c>
      <c r="Q22" s="46" t="n">
        <f aca="false">H6</f>
        <v>100</v>
      </c>
      <c r="R22" s="46" t="n">
        <f aca="false">L6</f>
        <v>100</v>
      </c>
      <c r="S22" s="46" t="n">
        <f aca="false">P6</f>
        <v>100</v>
      </c>
      <c r="T22" s="46" t="n">
        <f aca="false">T6</f>
        <v>100</v>
      </c>
      <c r="U22" s="46" t="n">
        <f aca="false">X6</f>
        <v>100</v>
      </c>
      <c r="V22" s="44" t="n">
        <f aca="false">AB6</f>
        <v>100</v>
      </c>
    </row>
    <row r="23" customFormat="false" ht="15" hidden="false" customHeight="false" outlineLevel="0" collapsed="false">
      <c r="A23" s="48" t="s">
        <v>46</v>
      </c>
      <c r="B23" s="43" t="n">
        <f aca="false">B7</f>
        <v>4</v>
      </c>
      <c r="C23" s="43" t="n">
        <f aca="false">F7</f>
        <v>4</v>
      </c>
      <c r="D23" s="43" t="n">
        <f aca="false">J7</f>
        <v>13</v>
      </c>
      <c r="E23" s="43" t="n">
        <f aca="false">N7</f>
        <v>13</v>
      </c>
      <c r="F23" s="43" t="n">
        <f aca="false">R7</f>
        <v>13</v>
      </c>
      <c r="G23" s="43" t="n">
        <f aca="false">V7</f>
        <v>13</v>
      </c>
      <c r="H23" s="44" t="n">
        <f aca="false">Z7</f>
        <v>13</v>
      </c>
      <c r="I23" s="45" t="n">
        <f aca="false">C7</f>
        <v>29</v>
      </c>
      <c r="J23" s="45" t="n">
        <f aca="false">G7</f>
        <v>29</v>
      </c>
      <c r="K23" s="45" t="n">
        <f aca="false">K7</f>
        <v>33</v>
      </c>
      <c r="L23" s="45" t="n">
        <f aca="false">O7</f>
        <v>33</v>
      </c>
      <c r="M23" s="45" t="n">
        <f aca="false">S7</f>
        <v>33</v>
      </c>
      <c r="N23" s="45" t="n">
        <f aca="false">W7</f>
        <v>33</v>
      </c>
      <c r="O23" s="44" t="n">
        <f aca="false">AA7</f>
        <v>33</v>
      </c>
      <c r="P23" s="46" t="n">
        <f aca="false">D7</f>
        <v>46</v>
      </c>
      <c r="Q23" s="46" t="n">
        <f aca="false">H7</f>
        <v>46</v>
      </c>
      <c r="R23" s="46" t="n">
        <f aca="false">L7</f>
        <v>46</v>
      </c>
      <c r="S23" s="46" t="n">
        <f aca="false">P7</f>
        <v>46</v>
      </c>
      <c r="T23" s="46" t="n">
        <f aca="false">T7</f>
        <v>46</v>
      </c>
      <c r="U23" s="46" t="n">
        <f aca="false">X7</f>
        <v>46</v>
      </c>
      <c r="V23" s="44" t="n">
        <f aca="false">AB7</f>
        <v>50</v>
      </c>
    </row>
    <row r="24" customFormat="false" ht="24.85" hidden="false" customHeight="false" outlineLevel="0" collapsed="false">
      <c r="A24" s="48" t="s">
        <v>47</v>
      </c>
      <c r="B24" s="43" t="n">
        <f aca="false">B8</f>
        <v>8</v>
      </c>
      <c r="C24" s="43" t="n">
        <f aca="false">F8</f>
        <v>8</v>
      </c>
      <c r="D24" s="43" t="n">
        <f aca="false">J8</f>
        <v>8</v>
      </c>
      <c r="E24" s="43" t="n">
        <f aca="false">N8</f>
        <v>8</v>
      </c>
      <c r="F24" s="43" t="n">
        <f aca="false">R8</f>
        <v>8</v>
      </c>
      <c r="G24" s="43" t="n">
        <f aca="false">V8</f>
        <v>8</v>
      </c>
      <c r="H24" s="44" t="n">
        <f aca="false">Z8</f>
        <v>8</v>
      </c>
      <c r="I24" s="45" t="n">
        <f aca="false">C8</f>
        <v>42</v>
      </c>
      <c r="J24" s="45" t="n">
        <f aca="false">G8</f>
        <v>42</v>
      </c>
      <c r="K24" s="45" t="n">
        <f aca="false">K8</f>
        <v>42</v>
      </c>
      <c r="L24" s="45" t="n">
        <f aca="false">O8</f>
        <v>42</v>
      </c>
      <c r="M24" s="45" t="n">
        <f aca="false">S8</f>
        <v>42</v>
      </c>
      <c r="N24" s="45" t="n">
        <f aca="false">W8</f>
        <v>42</v>
      </c>
      <c r="O24" s="44" t="n">
        <f aca="false">AA8</f>
        <v>42</v>
      </c>
      <c r="P24" s="46" t="n">
        <f aca="false">D8</f>
        <v>54</v>
      </c>
      <c r="Q24" s="46" t="n">
        <f aca="false">H8</f>
        <v>54</v>
      </c>
      <c r="R24" s="46" t="n">
        <f aca="false">L8</f>
        <v>54</v>
      </c>
      <c r="S24" s="46" t="n">
        <f aca="false">P8</f>
        <v>54</v>
      </c>
      <c r="T24" s="46" t="n">
        <f aca="false">T8</f>
        <v>54</v>
      </c>
      <c r="U24" s="46" t="n">
        <f aca="false">X8</f>
        <v>54</v>
      </c>
      <c r="V24" s="44" t="n">
        <f aca="false">AB8</f>
        <v>54</v>
      </c>
    </row>
    <row r="25" customFormat="false" ht="15" hidden="false" customHeight="false" outlineLevel="0" collapsed="false">
      <c r="A25" s="49" t="s">
        <v>48</v>
      </c>
      <c r="B25" s="43" t="n">
        <f aca="false">B9</f>
        <v>0</v>
      </c>
      <c r="C25" s="43" t="n">
        <f aca="false">F9</f>
        <v>0</v>
      </c>
      <c r="D25" s="43" t="n">
        <f aca="false">J9</f>
        <v>4</v>
      </c>
      <c r="E25" s="43" t="n">
        <f aca="false">N9</f>
        <v>4</v>
      </c>
      <c r="F25" s="43" t="n">
        <f aca="false">R9</f>
        <v>8</v>
      </c>
      <c r="G25" s="43" t="n">
        <f aca="false">V9</f>
        <v>13</v>
      </c>
      <c r="H25" s="44" t="n">
        <f aca="false">Z9</f>
        <v>13</v>
      </c>
      <c r="I25" s="45" t="n">
        <f aca="false">C9</f>
        <v>79</v>
      </c>
      <c r="J25" s="45" t="n">
        <f aca="false">G9</f>
        <v>83</v>
      </c>
      <c r="K25" s="45" t="n">
        <f aca="false">K9</f>
        <v>92</v>
      </c>
      <c r="L25" s="45" t="n">
        <f aca="false">O9</f>
        <v>92</v>
      </c>
      <c r="M25" s="45" t="n">
        <f aca="false">S9</f>
        <v>92</v>
      </c>
      <c r="N25" s="45" t="n">
        <f aca="false">W9</f>
        <v>92</v>
      </c>
      <c r="O25" s="44" t="n">
        <f aca="false">AA9</f>
        <v>92</v>
      </c>
      <c r="P25" s="46" t="n">
        <f aca="false">D9</f>
        <v>92</v>
      </c>
      <c r="Q25" s="46" t="n">
        <f aca="false">H9</f>
        <v>92</v>
      </c>
      <c r="R25" s="46" t="n">
        <f aca="false">L9</f>
        <v>92</v>
      </c>
      <c r="S25" s="46" t="n">
        <f aca="false">P9</f>
        <v>92</v>
      </c>
      <c r="T25" s="46" t="n">
        <f aca="false">T9</f>
        <v>92</v>
      </c>
      <c r="U25" s="46" t="n">
        <f aca="false">X9</f>
        <v>92</v>
      </c>
      <c r="V25" s="44" t="n">
        <f aca="false">AB9</f>
        <v>92</v>
      </c>
    </row>
    <row r="26" customFormat="false" ht="24.85" hidden="false" customHeight="false" outlineLevel="0" collapsed="false">
      <c r="A26" s="49" t="s">
        <v>49</v>
      </c>
      <c r="B26" s="43" t="n">
        <f aca="false">B10</f>
        <v>25</v>
      </c>
      <c r="C26" s="43" t="n">
        <f aca="false">F10</f>
        <v>29</v>
      </c>
      <c r="D26" s="43" t="n">
        <f aca="false">J10</f>
        <v>33</v>
      </c>
      <c r="E26" s="43" t="n">
        <f aca="false">N10</f>
        <v>38</v>
      </c>
      <c r="F26" s="43" t="n">
        <f aca="false">R10</f>
        <v>42</v>
      </c>
      <c r="G26" s="43" t="n">
        <f aca="false">V10</f>
        <v>46</v>
      </c>
      <c r="H26" s="44" t="n">
        <f aca="false">Z10</f>
        <v>46</v>
      </c>
      <c r="I26" s="45" t="n">
        <f aca="false">C10</f>
        <v>58</v>
      </c>
      <c r="J26" s="45" t="n">
        <f aca="false">G10</f>
        <v>67</v>
      </c>
      <c r="K26" s="45" t="n">
        <f aca="false">K10</f>
        <v>67</v>
      </c>
      <c r="L26" s="45" t="n">
        <f aca="false">O10</f>
        <v>75</v>
      </c>
      <c r="M26" s="45" t="n">
        <f aca="false">S10</f>
        <v>83</v>
      </c>
      <c r="N26" s="45" t="n">
        <f aca="false">W10</f>
        <v>83</v>
      </c>
      <c r="O26" s="44" t="n">
        <f aca="false">AA10</f>
        <v>96</v>
      </c>
      <c r="P26" s="46" t="n">
        <f aca="false">D10</f>
        <v>83</v>
      </c>
      <c r="Q26" s="46" t="n">
        <f aca="false">H10</f>
        <v>83</v>
      </c>
      <c r="R26" s="46" t="n">
        <f aca="false">L10</f>
        <v>83</v>
      </c>
      <c r="S26" s="46" t="n">
        <f aca="false">P10</f>
        <v>83</v>
      </c>
      <c r="T26" s="46" t="n">
        <f aca="false">T10</f>
        <v>83</v>
      </c>
      <c r="U26" s="46" t="n">
        <f aca="false">X10</f>
        <v>83</v>
      </c>
      <c r="V26" s="44" t="n">
        <f aca="false">AB10</f>
        <v>83</v>
      </c>
    </row>
    <row r="27" customFormat="false" ht="15" hidden="false" customHeight="false" outlineLevel="0" collapsed="false">
      <c r="A27" s="50" t="s">
        <v>50</v>
      </c>
      <c r="B27" s="43" t="n">
        <f aca="false">B11</f>
        <v>0</v>
      </c>
      <c r="C27" s="43" t="n">
        <f aca="false">F11</f>
        <v>0</v>
      </c>
      <c r="D27" s="43" t="n">
        <f aca="false">J11</f>
        <v>13</v>
      </c>
      <c r="E27" s="43" t="n">
        <f aca="false">N11</f>
        <v>13</v>
      </c>
      <c r="F27" s="43" t="n">
        <f aca="false">R11</f>
        <v>13</v>
      </c>
      <c r="G27" s="43" t="n">
        <f aca="false">V11</f>
        <v>13</v>
      </c>
      <c r="H27" s="44" t="n">
        <f aca="false">Z11</f>
        <v>13</v>
      </c>
      <c r="I27" s="45" t="n">
        <f aca="false">C11</f>
        <v>54</v>
      </c>
      <c r="J27" s="45" t="n">
        <f aca="false">G11</f>
        <v>58</v>
      </c>
      <c r="K27" s="45" t="n">
        <f aca="false">K11</f>
        <v>71</v>
      </c>
      <c r="L27" s="45" t="n">
        <f aca="false">O11</f>
        <v>79</v>
      </c>
      <c r="M27" s="45" t="n">
        <f aca="false">S11</f>
        <v>79</v>
      </c>
      <c r="N27" s="45" t="n">
        <f aca="false">W11</f>
        <v>79</v>
      </c>
      <c r="O27" s="44" t="n">
        <f aca="false">AA11</f>
        <v>79</v>
      </c>
      <c r="P27" s="46" t="n">
        <f aca="false">D11</f>
        <v>92</v>
      </c>
      <c r="Q27" s="46" t="n">
        <f aca="false">H11</f>
        <v>92</v>
      </c>
      <c r="R27" s="46" t="n">
        <f aca="false">L11</f>
        <v>92</v>
      </c>
      <c r="S27" s="46" t="n">
        <f aca="false">P11</f>
        <v>92</v>
      </c>
      <c r="T27" s="46" t="n">
        <f aca="false">T11</f>
        <v>92</v>
      </c>
      <c r="U27" s="46" t="n">
        <f aca="false">X11</f>
        <v>92</v>
      </c>
      <c r="V27" s="44" t="n">
        <f aca="false">AB11</f>
        <v>92</v>
      </c>
    </row>
    <row r="28" customFormat="false" ht="24.85" hidden="false" customHeight="false" outlineLevel="0" collapsed="false">
      <c r="A28" s="50" t="s">
        <v>51</v>
      </c>
      <c r="B28" s="43" t="n">
        <f aca="false">B12</f>
        <v>0</v>
      </c>
      <c r="C28" s="43" t="n">
        <f aca="false">F12</f>
        <v>0</v>
      </c>
      <c r="D28" s="43" t="n">
        <f aca="false">J12</f>
        <v>0</v>
      </c>
      <c r="E28" s="43" t="n">
        <f aca="false">N12</f>
        <v>0</v>
      </c>
      <c r="F28" s="43" t="n">
        <f aca="false">R12</f>
        <v>0</v>
      </c>
      <c r="G28" s="43" t="n">
        <f aca="false">V12</f>
        <v>0</v>
      </c>
      <c r="H28" s="44" t="n">
        <f aca="false">Z12</f>
        <v>0</v>
      </c>
      <c r="I28" s="45" t="n">
        <f aca="false">C12</f>
        <v>63</v>
      </c>
      <c r="J28" s="45" t="n">
        <f aca="false">G12</f>
        <v>63</v>
      </c>
      <c r="K28" s="45" t="n">
        <f aca="false">K12</f>
        <v>67</v>
      </c>
      <c r="L28" s="45" t="n">
        <f aca="false">O12</f>
        <v>71</v>
      </c>
      <c r="M28" s="45" t="n">
        <f aca="false">S12</f>
        <v>71</v>
      </c>
      <c r="N28" s="45" t="n">
        <f aca="false">W12</f>
        <v>75</v>
      </c>
      <c r="O28" s="44" t="n">
        <f aca="false">AA12</f>
        <v>79</v>
      </c>
      <c r="P28" s="46" t="n">
        <f aca="false">D12</f>
        <v>83</v>
      </c>
      <c r="Q28" s="46" t="n">
        <f aca="false">H12</f>
        <v>83</v>
      </c>
      <c r="R28" s="46" t="n">
        <f aca="false">L12</f>
        <v>83</v>
      </c>
      <c r="S28" s="46" t="n">
        <f aca="false">P12</f>
        <v>88</v>
      </c>
      <c r="T28" s="46" t="n">
        <f aca="false">T12</f>
        <v>92</v>
      </c>
      <c r="U28" s="46" t="n">
        <f aca="false">X12</f>
        <v>92</v>
      </c>
      <c r="V28" s="44" t="n">
        <f aca="false">AB12</f>
        <v>92</v>
      </c>
    </row>
    <row r="29" customFormat="false" ht="15" hidden="false" customHeight="false" outlineLevel="0" collapsed="false">
      <c r="A29" s="51" t="s">
        <v>52</v>
      </c>
      <c r="B29" s="43" t="n">
        <f aca="false">B13</f>
        <v>13</v>
      </c>
      <c r="C29" s="43" t="n">
        <f aca="false">F13</f>
        <v>25</v>
      </c>
      <c r="D29" s="43" t="n">
        <f aca="false">J13</f>
        <v>25</v>
      </c>
      <c r="E29" s="43" t="n">
        <f aca="false">N13</f>
        <v>25</v>
      </c>
      <c r="F29" s="43" t="n">
        <f aca="false">R13</f>
        <v>33</v>
      </c>
      <c r="G29" s="43" t="n">
        <f aca="false">V13</f>
        <v>46</v>
      </c>
      <c r="H29" s="44" t="n">
        <f aca="false">Z13</f>
        <v>46</v>
      </c>
      <c r="I29" s="45" t="n">
        <f aca="false">C13</f>
        <v>8</v>
      </c>
      <c r="J29" s="45" t="n">
        <f aca="false">G13</f>
        <v>17</v>
      </c>
      <c r="K29" s="45" t="n">
        <f aca="false">K13</f>
        <v>21</v>
      </c>
      <c r="L29" s="45" t="n">
        <f aca="false">O13</f>
        <v>21</v>
      </c>
      <c r="M29" s="45" t="n">
        <f aca="false">S13</f>
        <v>29</v>
      </c>
      <c r="N29" s="45" t="n">
        <f aca="false">W13</f>
        <v>42</v>
      </c>
      <c r="O29" s="44" t="n">
        <f aca="false">AA13</f>
        <v>42</v>
      </c>
      <c r="P29" s="46" t="n">
        <f aca="false">D13</f>
        <v>13</v>
      </c>
      <c r="Q29" s="46" t="n">
        <f aca="false">H13</f>
        <v>21</v>
      </c>
      <c r="R29" s="46" t="n">
        <f aca="false">L13</f>
        <v>25</v>
      </c>
      <c r="S29" s="46" t="n">
        <f aca="false">P13</f>
        <v>29</v>
      </c>
      <c r="T29" s="46" t="n">
        <f aca="false">T13</f>
        <v>33</v>
      </c>
      <c r="U29" s="46" t="n">
        <f aca="false">X13</f>
        <v>38</v>
      </c>
      <c r="V29" s="44" t="n">
        <f aca="false">AB13</f>
        <v>42</v>
      </c>
    </row>
    <row r="30" customFormat="false" ht="24.85" hidden="false" customHeight="false" outlineLevel="0" collapsed="false">
      <c r="A30" s="51" t="s">
        <v>53</v>
      </c>
      <c r="B30" s="43" t="n">
        <f aca="false">B14</f>
        <v>0</v>
      </c>
      <c r="C30" s="43" t="n">
        <f aca="false">F14</f>
        <v>17</v>
      </c>
      <c r="D30" s="43" t="n">
        <f aca="false">J14</f>
        <v>21</v>
      </c>
      <c r="E30" s="43" t="n">
        <f aca="false">N14</f>
        <v>21</v>
      </c>
      <c r="F30" s="43" t="n">
        <f aca="false">R14</f>
        <v>21</v>
      </c>
      <c r="G30" s="43" t="n">
        <f aca="false">V14</f>
        <v>25</v>
      </c>
      <c r="H30" s="44" t="n">
        <f aca="false">Z14</f>
        <v>25</v>
      </c>
      <c r="I30" s="45" t="n">
        <f aca="false">C14</f>
        <v>25</v>
      </c>
      <c r="J30" s="45" t="n">
        <f aca="false">G14</f>
        <v>25</v>
      </c>
      <c r="K30" s="45" t="n">
        <f aca="false">K14</f>
        <v>25</v>
      </c>
      <c r="L30" s="45" t="n">
        <f aca="false">O14</f>
        <v>29</v>
      </c>
      <c r="M30" s="45" t="n">
        <f aca="false">S14</f>
        <v>42</v>
      </c>
      <c r="N30" s="45" t="n">
        <f aca="false">W14</f>
        <v>54</v>
      </c>
      <c r="O30" s="44" t="n">
        <f aca="false">AA14</f>
        <v>58</v>
      </c>
      <c r="P30" s="46" t="n">
        <f aca="false">D14</f>
        <v>33</v>
      </c>
      <c r="Q30" s="46" t="n">
        <f aca="false">H14</f>
        <v>46</v>
      </c>
      <c r="R30" s="46" t="n">
        <f aca="false">L14</f>
        <v>46</v>
      </c>
      <c r="S30" s="46" t="n">
        <f aca="false">P14</f>
        <v>46</v>
      </c>
      <c r="T30" s="46" t="n">
        <f aca="false">T14</f>
        <v>46</v>
      </c>
      <c r="U30" s="46" t="n">
        <f aca="false">X14</f>
        <v>50</v>
      </c>
      <c r="V30" s="44" t="n">
        <f aca="false">AB14</f>
        <v>50</v>
      </c>
    </row>
    <row r="34" customFormat="false" ht="12.8" hidden="false" customHeight="false" outlineLevel="0" collapsed="false">
      <c r="B34" s="29" t="s">
        <v>54</v>
      </c>
      <c r="C34" s="29"/>
      <c r="D34" s="29"/>
    </row>
    <row r="35" customFormat="false" ht="12.8" hidden="false" customHeight="false" outlineLevel="0" collapsed="false">
      <c r="B35" s="0" t="s">
        <v>55</v>
      </c>
      <c r="C35" s="0" t="s">
        <v>56</v>
      </c>
      <c r="D35" s="0" t="s">
        <v>57</v>
      </c>
    </row>
    <row r="36" customFormat="false" ht="24.85" hidden="false" customHeight="false" outlineLevel="0" collapsed="false">
      <c r="A36" s="52" t="s">
        <v>42</v>
      </c>
      <c r="B36" s="53" t="n">
        <f aca="false">H19</f>
        <v>67</v>
      </c>
      <c r="C36" s="53" t="n">
        <f aca="false">O19</f>
        <v>88</v>
      </c>
      <c r="D36" s="53" t="n">
        <f aca="false">V19</f>
        <v>96</v>
      </c>
    </row>
    <row r="37" customFormat="false" ht="24.85" hidden="false" customHeight="false" outlineLevel="0" collapsed="false">
      <c r="A37" s="52" t="s">
        <v>43</v>
      </c>
      <c r="B37" s="53" t="n">
        <f aca="false">H20</f>
        <v>83</v>
      </c>
      <c r="C37" s="53" t="n">
        <f aca="false">O20</f>
        <v>92</v>
      </c>
      <c r="D37" s="53" t="n">
        <f aca="false">V20</f>
        <v>96</v>
      </c>
    </row>
    <row r="38" customFormat="false" ht="15" hidden="false" customHeight="false" outlineLevel="0" collapsed="false">
      <c r="A38" s="54" t="s">
        <v>44</v>
      </c>
      <c r="B38" s="53" t="n">
        <f aca="false">H21</f>
        <v>29</v>
      </c>
      <c r="C38" s="53" t="n">
        <f aca="false">O21</f>
        <v>88</v>
      </c>
      <c r="D38" s="53" t="n">
        <f aca="false">V21</f>
        <v>88</v>
      </c>
    </row>
    <row r="39" customFormat="false" ht="24.85" hidden="false" customHeight="false" outlineLevel="0" collapsed="false">
      <c r="A39" s="54" t="s">
        <v>45</v>
      </c>
      <c r="B39" s="53" t="n">
        <f aca="false">H22</f>
        <v>29</v>
      </c>
      <c r="C39" s="53" t="n">
        <f aca="false">O22</f>
        <v>100</v>
      </c>
      <c r="D39" s="53" t="n">
        <f aca="false">V22</f>
        <v>100</v>
      </c>
    </row>
    <row r="40" customFormat="false" ht="15" hidden="false" customHeight="false" outlineLevel="0" collapsed="false">
      <c r="A40" s="54" t="s">
        <v>46</v>
      </c>
      <c r="B40" s="53" t="n">
        <f aca="false">H23</f>
        <v>13</v>
      </c>
      <c r="C40" s="53" t="n">
        <f aca="false">O23</f>
        <v>33</v>
      </c>
      <c r="D40" s="53" t="n">
        <f aca="false">V23</f>
        <v>50</v>
      </c>
    </row>
    <row r="41" customFormat="false" ht="24.85" hidden="false" customHeight="false" outlineLevel="0" collapsed="false">
      <c r="A41" s="54" t="s">
        <v>47</v>
      </c>
      <c r="B41" s="53" t="n">
        <f aca="false">H24</f>
        <v>8</v>
      </c>
      <c r="C41" s="53" t="n">
        <f aca="false">O24</f>
        <v>42</v>
      </c>
      <c r="D41" s="53" t="n">
        <f aca="false">V24</f>
        <v>54</v>
      </c>
    </row>
    <row r="42" customFormat="false" ht="15" hidden="false" customHeight="false" outlineLevel="0" collapsed="false">
      <c r="A42" s="54" t="s">
        <v>48</v>
      </c>
      <c r="B42" s="53" t="n">
        <f aca="false">H25</f>
        <v>13</v>
      </c>
      <c r="C42" s="53" t="n">
        <f aca="false">O25</f>
        <v>92</v>
      </c>
      <c r="D42" s="53" t="n">
        <f aca="false">V25</f>
        <v>92</v>
      </c>
    </row>
    <row r="43" customFormat="false" ht="24.85" hidden="false" customHeight="false" outlineLevel="0" collapsed="false">
      <c r="A43" s="54" t="s">
        <v>49</v>
      </c>
      <c r="B43" s="53" t="n">
        <f aca="false">H26</f>
        <v>46</v>
      </c>
      <c r="C43" s="53" t="n">
        <f aca="false">O26</f>
        <v>96</v>
      </c>
      <c r="D43" s="53" t="n">
        <f aca="false">V26</f>
        <v>83</v>
      </c>
    </row>
    <row r="44" customFormat="false" ht="15" hidden="false" customHeight="false" outlineLevel="0" collapsed="false">
      <c r="A44" s="54" t="s">
        <v>50</v>
      </c>
      <c r="B44" s="53" t="n">
        <f aca="false">H27</f>
        <v>13</v>
      </c>
      <c r="C44" s="53" t="n">
        <f aca="false">O27</f>
        <v>79</v>
      </c>
      <c r="D44" s="53" t="n">
        <f aca="false">V27</f>
        <v>92</v>
      </c>
    </row>
    <row r="45" customFormat="false" ht="24.85" hidden="false" customHeight="false" outlineLevel="0" collapsed="false">
      <c r="A45" s="54" t="s">
        <v>51</v>
      </c>
      <c r="B45" s="53" t="n">
        <f aca="false">H28</f>
        <v>0</v>
      </c>
      <c r="C45" s="53" t="n">
        <f aca="false">O28</f>
        <v>79</v>
      </c>
      <c r="D45" s="53" t="n">
        <f aca="false">V28</f>
        <v>92</v>
      </c>
    </row>
    <row r="46" customFormat="false" ht="15" hidden="false" customHeight="false" outlineLevel="0" collapsed="false">
      <c r="A46" s="54" t="s">
        <v>52</v>
      </c>
      <c r="B46" s="53" t="n">
        <f aca="false">H29</f>
        <v>46</v>
      </c>
      <c r="C46" s="53" t="n">
        <f aca="false">O29</f>
        <v>42</v>
      </c>
      <c r="D46" s="53" t="n">
        <f aca="false">V29</f>
        <v>42</v>
      </c>
    </row>
    <row r="47" customFormat="false" ht="24.85" hidden="false" customHeight="false" outlineLevel="0" collapsed="false">
      <c r="A47" s="54" t="s">
        <v>53</v>
      </c>
      <c r="B47" s="53" t="n">
        <f aca="false">H30</f>
        <v>25</v>
      </c>
      <c r="C47" s="53" t="n">
        <f aca="false">O30</f>
        <v>58</v>
      </c>
      <c r="D47" s="53" t="n">
        <f aca="false">V30</f>
        <v>50</v>
      </c>
    </row>
  </sheetData>
  <mergeCells count="4">
    <mergeCell ref="B17:H17"/>
    <mergeCell ref="I17:O17"/>
    <mergeCell ref="P17:V17"/>
    <mergeCell ref="B34:D34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Roman,Normal"&amp;12&amp;A</oddHeader>
    <oddFooter>&amp;C&amp;"Times New Roman,Normal"&amp;12Page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2182</TotalTime>
  <Application>LibreOffice/7.3.7.2$Linux_X86_64 LibreOffice_project/30$Build-2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2025-11-09T10:56:26Z</dcterms:created>
  <dc:creator/>
  <dc:description/>
  <dc:language>fr-FR</dc:language>
  <cp:lastModifiedBy/>
  <dcterms:modified xsi:type="dcterms:W3CDTF">2025-11-25T09:27:33Z</dcterms:modified>
  <cp:revision>12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