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le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<sst xmlns="http://schemas.openxmlformats.org/spreadsheetml/2006/main" count="28" uniqueCount="26">
  <si>
    <t xml:space="preserve">temps de croissance (h)</t>
  </si>
  <si>
    <t xml:space="preserve">C1 diluton 10-2</t>
  </si>
  <si>
    <t xml:space="preserve">C1 diluton 10-3</t>
  </si>
  <si>
    <t xml:space="preserve">C1 diluton 10-4</t>
  </si>
  <si>
    <t xml:space="preserve">C1 diluton 10-5</t>
  </si>
  <si>
    <t xml:space="preserve">C2 diluton 10-2</t>
  </si>
  <si>
    <t xml:space="preserve">C2 diluton 10-3</t>
  </si>
  <si>
    <t xml:space="preserve">C2 diluton 10-4</t>
  </si>
  <si>
    <t xml:space="preserve">C2 diluton 10-5</t>
  </si>
  <si>
    <t xml:space="preserve">C3 diluton 10-2</t>
  </si>
  <si>
    <t xml:space="preserve">C3 diluton 10-3</t>
  </si>
  <si>
    <t xml:space="preserve">C3 diluton 10-4</t>
  </si>
  <si>
    <t xml:space="preserve">C3 diluton 10-5</t>
  </si>
  <si>
    <t xml:space="preserve">C1</t>
  </si>
  <si>
    <t xml:space="preserve">C2</t>
  </si>
  <si>
    <t xml:space="preserve">C3</t>
  </si>
  <si>
    <t xml:space="preserve">Moyenne</t>
  </si>
  <si>
    <t xml:space="preserve">Écart-type</t>
  </si>
  <si>
    <t xml:space="preserve">taux de croissance népérien</t>
  </si>
  <si>
    <t xml:space="preserve">Temps de génération (h)</t>
  </si>
  <si>
    <t xml:space="preserve">Temps de génération (mn)</t>
  </si>
  <si>
    <t xml:space="preserve">lnC1</t>
  </si>
  <si>
    <t xml:space="preserve">lnC2</t>
  </si>
  <si>
    <t xml:space="preserve">lnC3</t>
  </si>
  <si>
    <t xml:space="preserve">METHODE 1</t>
  </si>
  <si>
    <t xml:space="preserve">METHODE 2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</si>
</sst>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General"/>
    <numFmt numFmtId="166" formatCode="#,##0.00"/>
    <numFmt numFmtId="167" formatCode="#,##0.0000"/>
    <numFmt numFmtId="168" formatCode="0.0000"/>
  </numFmts>
  <fonts count="1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FFFFFF"/>
      <name val="Times New Roman"/>
      <family val="1"/>
      <charset val="1"/>
    </font>
    <font>
      <sz val="10"/>
      <name val="Times New Roman"/>
      <family val="1"/>
      <charset val="1"/>
    </font>
    <font>
      <b val="true"/>
      <sz val="10"/>
      <color rgb="FFFFFFFF"/>
      <name val="Arial"/>
      <family val="2"/>
      <charset val="1"/>
    </font>
    <font>
      <sz val="13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666666"/>
        <bgColor rgb="FF808080"/>
      </patternFill>
    </fill>
    <fill>
      <patternFill patternType="solid">
        <fgColor rgb="FF92D050"/>
        <bgColor rgb="FF9BC840"/>
      </patternFill>
    </fill>
    <fill>
      <patternFill patternType="solid">
        <fgColor rgb="FFB2B2B2"/>
        <bgColor rgb="FFB3B3B3"/>
      </patternFill>
    </fill>
    <fill>
      <patternFill patternType="solid">
        <fgColor rgb="FFFFDBB6"/>
        <bgColor rgb="FFFFF5CE"/>
      </patternFill>
    </fill>
    <fill>
      <patternFill patternType="solid">
        <fgColor rgb="FFFFF5CE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6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6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6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6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39D1F"/>
      <rgbColor rgb="FF800080"/>
      <rgbColor rgb="FF008080"/>
      <rgbColor rgb="FFB3B3B3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92D050"/>
      <rgbColor rgb="FFFFFF99"/>
      <rgbColor rgb="FFB0C586"/>
      <rgbColor rgb="FFFF99CC"/>
      <rgbColor rgb="FFCC99FF"/>
      <rgbColor rgb="FFFFDBB6"/>
      <rgbColor rgb="FF3366FF"/>
      <rgbColor rgb="FF33CCCC"/>
      <rgbColor rgb="FF9BC840"/>
      <rgbColor rgb="FFFFCC00"/>
      <rgbColor rgb="FFFF9900"/>
      <rgbColor rgb="FFFF6600"/>
      <rgbColor rgb="FF666666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pc="-1" strike="noStrike">
                <a:latin typeface="Arial"/>
              </a:defRPr>
            </a:pPr>
            <a:r>
              <a:rPr b="0" sz="1300" spc="-1" strike="noStrike">
                <a:latin typeface="Arial"/>
              </a:rPr>
              <a:t>Courbe de croissance de la culture 1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catterChart>
        <c:scatterStyle val="lineMarker"/>
        <c:varyColors val="0"/>
        <c:ser>
          <c:idx val="0"/>
          <c:order val="0"/>
          <c:spPr>
            <a:solidFill>
              <a:srgbClr val="9bc840"/>
            </a:solidFill>
            <a:ln w="0">
              <a:solidFill>
                <a:srgbClr val="9bc840"/>
              </a:solidFill>
            </a:ln>
          </c:spPr>
          <c:marker>
            <c:symbol val="square"/>
            <c:size val="6"/>
            <c:spPr>
              <a:solidFill>
                <a:srgbClr val="9bc840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strRef>
              <c:f>Feuille1!$B$3:$N$3</c:f>
              <c:strCache>
                <c:ptCount val="13"/>
                <c:pt idx="0">
                  <c:v>0</c:v>
                </c:pt>
                <c:pt idx="1">
                  <c:v>0,5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</c:strCache>
            </c:strRef>
          </c:xVal>
          <c:yVal>
            <c:numRef>
              <c:f>Feuille1!$B$17:$N$17</c:f>
              <c:numCache>
                <c:formatCode>General</c:formatCode>
                <c:ptCount val="13"/>
                <c:pt idx="0">
                  <c:v>10000</c:v>
                </c:pt>
                <c:pt idx="1">
                  <c:v>10000</c:v>
                </c:pt>
                <c:pt idx="2">
                  <c:v>18000</c:v>
                </c:pt>
                <c:pt idx="3">
                  <c:v>62000</c:v>
                </c:pt>
                <c:pt idx="4">
                  <c:v>211000</c:v>
                </c:pt>
                <c:pt idx="5">
                  <c:v>720000</c:v>
                </c:pt>
                <c:pt idx="6">
                  <c:v>2420000</c:v>
                </c:pt>
                <c:pt idx="7">
                  <c:v>8200000</c:v>
                </c:pt>
                <c:pt idx="8">
                  <c:v>27800000</c:v>
                </c:pt>
                <c:pt idx="9">
                  <c:v>94000000</c:v>
                </c:pt>
                <c:pt idx="10">
                  <c:v>120000000</c:v>
                </c:pt>
                <c:pt idx="11">
                  <c:v>128000000</c:v>
                </c:pt>
                <c:pt idx="12">
                  <c:v>130000000</c:v>
                </c:pt>
              </c:numCache>
            </c:numRef>
          </c:yVal>
          <c:smooth val="0"/>
        </c:ser>
        <c:axId val="76385917"/>
        <c:axId val="65036189"/>
      </c:scatterChart>
      <c:valAx>
        <c:axId val="76385917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0" sz="900" spc="-1" strike="noStrike">
                    <a:latin typeface="Arial"/>
                  </a:defRPr>
                </a:pPr>
                <a:r>
                  <a:rPr b="0" sz="900" spc="-1" strike="noStrike">
                    <a:latin typeface="Arial"/>
                  </a:rPr>
                  <a:t>temps (h)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65036189"/>
        <c:crosses val="autoZero"/>
        <c:crossBetween val="between"/>
      </c:valAx>
      <c:valAx>
        <c:axId val="65036189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b="0" sz="900" spc="-1" strike="noStrike">
                    <a:latin typeface="Arial"/>
                  </a:defRPr>
                </a:pPr>
                <a:r>
                  <a:rPr b="0" sz="900" spc="-1" strike="noStrike">
                    <a:latin typeface="Arial"/>
                  </a:rPr>
                  <a:t>CFU/mL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76385917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plotVisOnly val="1"/>
    <c:dispBlanksAs val="span"/>
  </c:chart>
  <c:spPr>
    <a:solidFill>
      <a:srgbClr val="ffffff"/>
    </a:solidFill>
    <a:ln w="0">
      <a:noFill/>
    </a:ln>
  </c:spPr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pc="-1" strike="noStrike">
                <a:latin typeface="Arial"/>
              </a:defRPr>
            </a:pPr>
            <a:r>
              <a:rPr b="0" sz="1300" spc="-1" strike="noStrike">
                <a:latin typeface="Arial"/>
              </a:rPr>
              <a:t>Courbe de croissance de la culture 2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catterChart>
        <c:scatterStyle val="lineMarker"/>
        <c:varyColors val="0"/>
        <c:ser>
          <c:idx val="0"/>
          <c:order val="0"/>
          <c:spPr>
            <a:solidFill>
              <a:srgbClr val="739d1f"/>
            </a:solidFill>
            <a:ln w="0">
              <a:solidFill>
                <a:srgbClr val="739d1f"/>
              </a:solidFill>
            </a:ln>
          </c:spPr>
          <c:marker>
            <c:symbol val="square"/>
            <c:size val="6"/>
            <c:spPr>
              <a:solidFill>
                <a:srgbClr val="739d1f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Feuille1!$B$3:$N$3</c:f>
              <c:numCache>
                <c:formatCode>General</c:formatCode>
                <c:ptCount val="13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</c:numCache>
            </c:numRef>
          </c:xVal>
          <c:yVal>
            <c:numRef>
              <c:f>Feuille1!$B$18:$N$18</c:f>
              <c:numCache>
                <c:formatCode>General</c:formatCode>
                <c:ptCount val="13"/>
                <c:pt idx="0">
                  <c:v>10000</c:v>
                </c:pt>
                <c:pt idx="1">
                  <c:v>10000</c:v>
                </c:pt>
                <c:pt idx="2">
                  <c:v>17000</c:v>
                </c:pt>
                <c:pt idx="3">
                  <c:v>59000</c:v>
                </c:pt>
                <c:pt idx="4">
                  <c:v>201000</c:v>
                </c:pt>
                <c:pt idx="5">
                  <c:v>680000</c:v>
                </c:pt>
                <c:pt idx="6">
                  <c:v>2300000</c:v>
                </c:pt>
                <c:pt idx="7">
                  <c:v>7800000</c:v>
                </c:pt>
                <c:pt idx="8">
                  <c:v>26400000</c:v>
                </c:pt>
                <c:pt idx="9">
                  <c:v>89000000</c:v>
                </c:pt>
                <c:pt idx="10">
                  <c:v>114000000</c:v>
                </c:pt>
                <c:pt idx="11">
                  <c:v>122000000</c:v>
                </c:pt>
                <c:pt idx="12">
                  <c:v>124000000</c:v>
                </c:pt>
              </c:numCache>
            </c:numRef>
          </c:yVal>
          <c:smooth val="0"/>
        </c:ser>
        <c:axId val="49301128"/>
        <c:axId val="91862169"/>
      </c:scatterChart>
      <c:valAx>
        <c:axId val="49301128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0" sz="900" spc="-1" strike="noStrike">
                    <a:latin typeface="Arial"/>
                  </a:defRPr>
                </a:pPr>
                <a:r>
                  <a:rPr b="0" sz="900" spc="-1" strike="noStrike">
                    <a:latin typeface="Arial"/>
                  </a:rPr>
                  <a:t>temps (h)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91862169"/>
        <c:crosses val="autoZero"/>
        <c:crossBetween val="between"/>
      </c:valAx>
      <c:valAx>
        <c:axId val="91862169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b="0" sz="900" spc="-1" strike="noStrike">
                    <a:latin typeface="Arial"/>
                  </a:defRPr>
                </a:pPr>
                <a:r>
                  <a:rPr b="0" sz="900" spc="-1" strike="noStrike">
                    <a:latin typeface="Arial"/>
                  </a:rPr>
                  <a:t>CFU/mL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49301128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plotVisOnly val="1"/>
    <c:dispBlanksAs val="span"/>
  </c:chart>
  <c:spPr>
    <a:solidFill>
      <a:srgbClr val="ffffff"/>
    </a:solidFill>
    <a:ln w="0">
      <a:noFill/>
    </a:ln>
  </c:spPr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pc="-1" strike="noStrike">
                <a:latin typeface="Arial"/>
              </a:defRPr>
            </a:pPr>
            <a:r>
              <a:rPr b="0" sz="1300" spc="-1" strike="noStrike">
                <a:latin typeface="Arial"/>
              </a:rPr>
              <a:t>Courbe de croissance de la culture 3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catterChart>
        <c:scatterStyle val="lineMarker"/>
        <c:varyColors val="0"/>
        <c:ser>
          <c:idx val="0"/>
          <c:order val="0"/>
          <c:spPr>
            <a:solidFill>
              <a:srgbClr val="b0c586"/>
            </a:solidFill>
            <a:ln w="0">
              <a:solidFill>
                <a:srgbClr val="b0c586"/>
              </a:solidFill>
            </a:ln>
          </c:spPr>
          <c:marker>
            <c:symbol val="square"/>
            <c:size val="6"/>
            <c:spPr>
              <a:solidFill>
                <a:srgbClr val="b0c586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Feuille1!$B$3:$N$3</c:f>
              <c:numCache>
                <c:formatCode>General</c:formatCode>
                <c:ptCount val="13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</c:numCache>
            </c:numRef>
          </c:xVal>
          <c:yVal>
            <c:numRef>
              <c:f>Feuille1!$B$19:$N$19</c:f>
              <c:numCache>
                <c:formatCode>General</c:formatCode>
                <c:ptCount val="13"/>
                <c:pt idx="0">
                  <c:v>10000</c:v>
                </c:pt>
                <c:pt idx="1">
                  <c:v>10000</c:v>
                </c:pt>
                <c:pt idx="2">
                  <c:v>19000</c:v>
                </c:pt>
                <c:pt idx="3">
                  <c:v>65000</c:v>
                </c:pt>
                <c:pt idx="4">
                  <c:v>222000</c:v>
                </c:pt>
                <c:pt idx="5">
                  <c:v>750000</c:v>
                </c:pt>
                <c:pt idx="6">
                  <c:v>2540000</c:v>
                </c:pt>
                <c:pt idx="7">
                  <c:v>8600000</c:v>
                </c:pt>
                <c:pt idx="8">
                  <c:v>29200000</c:v>
                </c:pt>
                <c:pt idx="9">
                  <c:v>99000000</c:v>
                </c:pt>
                <c:pt idx="10">
                  <c:v>126000000</c:v>
                </c:pt>
                <c:pt idx="11">
                  <c:v>134000000</c:v>
                </c:pt>
                <c:pt idx="12">
                  <c:v>137000000</c:v>
                </c:pt>
              </c:numCache>
            </c:numRef>
          </c:yVal>
          <c:smooth val="0"/>
        </c:ser>
        <c:axId val="81732021"/>
        <c:axId val="75844314"/>
      </c:scatterChart>
      <c:valAx>
        <c:axId val="81732021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0" sz="900" spc="-1" strike="noStrike">
                    <a:latin typeface="Arial"/>
                  </a:defRPr>
                </a:pPr>
                <a:r>
                  <a:rPr b="0" sz="900" spc="-1" strike="noStrike">
                    <a:latin typeface="Arial"/>
                  </a:rPr>
                  <a:t>temps (h)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75844314"/>
        <c:crosses val="autoZero"/>
        <c:crossBetween val="between"/>
      </c:valAx>
      <c:valAx>
        <c:axId val="75844314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b="0" sz="900" spc="-1" strike="noStrike">
                    <a:latin typeface="Arial"/>
                  </a:defRPr>
                </a:pPr>
                <a:r>
                  <a:rPr b="0" sz="900" spc="-1" strike="noStrike">
                    <a:latin typeface="Arial"/>
                  </a:rPr>
                  <a:t>CFU/mL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81732021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plotVisOnly val="1"/>
    <c:dispBlanksAs val="span"/>
  </c:chart>
  <c:spPr>
    <a:solidFill>
      <a:srgbClr val="ffffff"/>
    </a:solidFill>
    <a:ln w="0">
      <a:noFill/>
    </a:ln>
  </c:spPr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pc="-1" strike="noStrike">
                <a:latin typeface="Arial"/>
              </a:defRPr>
            </a:pPr>
            <a:r>
              <a:rPr b="0" sz="1300" spc="-1" strike="noStrike">
                <a:latin typeface="Arial"/>
              </a:rPr>
              <a:t>Courbe de croissance ln de la culture 1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catterChart>
        <c:scatterStyle val="lineMarker"/>
        <c:varyColors val="0"/>
        <c:ser>
          <c:idx val="0"/>
          <c:order val="0"/>
          <c:spPr>
            <a:solidFill>
              <a:srgbClr val="9bc840"/>
            </a:solidFill>
            <a:ln w="0">
              <a:solidFill>
                <a:srgbClr val="9bc840"/>
              </a:solidFill>
            </a:ln>
          </c:spPr>
          <c:marker>
            <c:symbol val="square"/>
            <c:size val="3"/>
            <c:spPr>
              <a:solidFill>
                <a:srgbClr val="9bc840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Feuille1!$B$3:$N$3</c:f>
              <c:numCache>
                <c:formatCode>General</c:formatCode>
                <c:ptCount val="13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</c:numCache>
            </c:numRef>
          </c:xVal>
          <c:yVal>
            <c:numRef>
              <c:f>Feuille1!$B$23:$N$23</c:f>
              <c:numCache>
                <c:formatCode>General</c:formatCode>
                <c:ptCount val="13"/>
                <c:pt idx="0">
                  <c:v>9.21034037197618</c:v>
                </c:pt>
                <c:pt idx="1">
                  <c:v>9.21034037197618</c:v>
                </c:pt>
                <c:pt idx="2">
                  <c:v>9.7981270368783</c:v>
                </c:pt>
                <c:pt idx="3">
                  <c:v>11.0348896640272</c:v>
                </c:pt>
                <c:pt idx="4">
                  <c:v>12.2596134124582</c:v>
                </c:pt>
                <c:pt idx="5">
                  <c:v>13.4870064909922</c:v>
                </c:pt>
                <c:pt idx="6">
                  <c:v>14.6992780981329</c:v>
                </c:pt>
                <c:pt idx="7">
                  <c:v>15.9196447122345</c:v>
                </c:pt>
                <c:pt idx="8">
                  <c:v>17.1405465786609</c:v>
                </c:pt>
                <c:pt idx="9">
                  <c:v>18.3588053402343</c:v>
                </c:pt>
                <c:pt idx="10">
                  <c:v>18.6030023007463</c:v>
                </c:pt>
                <c:pt idx="11">
                  <c:v>18.6675408218839</c:v>
                </c:pt>
                <c:pt idx="12">
                  <c:v>18.6830450084199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reg</c:f>
              <c:strCache>
                <c:ptCount val="1"/>
                <c:pt idx="0">
                  <c:v>reg</c:v>
                </c:pt>
              </c:strCache>
            </c:strRef>
          </c:tx>
          <c:spPr>
            <a:solidFill>
              <a:srgbClr val="9bc840"/>
            </a:solidFill>
            <a:ln w="28800">
              <a:solidFill>
                <a:srgbClr val="9bc840"/>
              </a:solidFill>
              <a:round/>
            </a:ln>
          </c:spPr>
          <c:marker>
            <c:symbol val="diamond"/>
            <c:size val="5"/>
            <c:spPr>
              <a:solidFill>
                <a:srgbClr val="9bc840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trendline>
            <c:spPr>
              <a:ln w="0">
                <a:solidFill>
                  <a:srgbClr val="9bc840"/>
                </a:solidFill>
              </a:ln>
            </c:spPr>
            <c:trendlineType val="linear"/>
            <c:forward val="0"/>
            <c:backward val="0"/>
            <c:dispRSqr val="1"/>
            <c:dispEq val="1"/>
          </c:trendline>
          <c:xVal>
            <c:numRef>
              <c:f>Feuille1!$E$3:$J$3</c:f>
              <c:numCache>
                <c:formatCode>General</c:formatCode>
                <c:ptCount val="6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</c:numCache>
            </c:numRef>
          </c:xVal>
          <c:yVal>
            <c:numRef>
              <c:f>Feuille1!$E$23:$J$23</c:f>
              <c:numCache>
                <c:formatCode>General</c:formatCode>
                <c:ptCount val="6"/>
                <c:pt idx="0">
                  <c:v>11.0348896640272</c:v>
                </c:pt>
                <c:pt idx="1">
                  <c:v>12.2596134124582</c:v>
                </c:pt>
                <c:pt idx="2">
                  <c:v>13.4870064909922</c:v>
                </c:pt>
                <c:pt idx="3">
                  <c:v>14.6992780981329</c:v>
                </c:pt>
                <c:pt idx="4">
                  <c:v>15.9196447122345</c:v>
                </c:pt>
                <c:pt idx="5">
                  <c:v>17.1405465786609</c:v>
                </c:pt>
              </c:numCache>
            </c:numRef>
          </c:yVal>
          <c:smooth val="0"/>
        </c:ser>
        <c:axId val="72135158"/>
        <c:axId val="51747222"/>
      </c:scatterChart>
      <c:valAx>
        <c:axId val="72135158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0" sz="900" spc="-1" strike="noStrike">
                    <a:latin typeface="Arial"/>
                  </a:defRPr>
                </a:pPr>
                <a:r>
                  <a:rPr b="0" sz="900" spc="-1" strike="noStrike">
                    <a:latin typeface="Arial"/>
                  </a:rPr>
                  <a:t>temps (h)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51747222"/>
        <c:crosses val="autoZero"/>
        <c:crossBetween val="between"/>
      </c:valAx>
      <c:valAx>
        <c:axId val="51747222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b="0" sz="900" spc="-1" strike="noStrike">
                    <a:latin typeface="Arial"/>
                  </a:defRPr>
                </a:pPr>
                <a:r>
                  <a:rPr b="0" sz="900" spc="-1" strike="noStrike">
                    <a:latin typeface="Arial"/>
                  </a:rPr>
                  <a:t>ln(CFU/mL)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72135158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plotVisOnly val="1"/>
    <c:dispBlanksAs val="span"/>
  </c:chart>
  <c:spPr>
    <a:solidFill>
      <a:srgbClr val="ffffff"/>
    </a:solidFill>
    <a:ln w="0">
      <a:noFill/>
    </a:ln>
  </c:spPr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pc="-1" strike="noStrike">
                <a:latin typeface="Arial"/>
              </a:defRPr>
            </a:pPr>
            <a:r>
              <a:rPr b="0" sz="1300" spc="-1" strike="noStrike">
                <a:latin typeface="Arial"/>
              </a:rPr>
              <a:t>Courbe de croissance ln
 de la culture 2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catterChart>
        <c:scatterStyle val="lineMarker"/>
        <c:varyColors val="0"/>
        <c:ser>
          <c:idx val="0"/>
          <c:order val="0"/>
          <c:spPr>
            <a:solidFill>
              <a:srgbClr val="739d1f"/>
            </a:solidFill>
            <a:ln w="0">
              <a:solidFill>
                <a:srgbClr val="739d1f"/>
              </a:solidFill>
            </a:ln>
          </c:spPr>
          <c:marker>
            <c:symbol val="square"/>
            <c:size val="3"/>
            <c:spPr>
              <a:solidFill>
                <a:srgbClr val="739d1f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Feuille1!$B$3:$N$3</c:f>
              <c:numCache>
                <c:formatCode>General</c:formatCode>
                <c:ptCount val="13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</c:numCache>
            </c:numRef>
          </c:xVal>
          <c:yVal>
            <c:numRef>
              <c:f>Feuille1!$B$24:$N$24</c:f>
              <c:numCache>
                <c:formatCode>General</c:formatCode>
                <c:ptCount val="13"/>
                <c:pt idx="0">
                  <c:v>9.21034037197618</c:v>
                </c:pt>
                <c:pt idx="1">
                  <c:v>9.21034037197618</c:v>
                </c:pt>
                <c:pt idx="2">
                  <c:v>9.74096862303835</c:v>
                </c:pt>
                <c:pt idx="3">
                  <c:v>10.9852927228879</c:v>
                </c:pt>
                <c:pt idx="4">
                  <c:v>12.2110601870412</c:v>
                </c:pt>
                <c:pt idx="5">
                  <c:v>13.4298480771523</c:v>
                </c:pt>
                <c:pt idx="6">
                  <c:v>14.6484196808994</c:v>
                </c:pt>
                <c:pt idx="7">
                  <c:v>15.8696342916598</c:v>
                </c:pt>
                <c:pt idx="8">
                  <c:v>17.0888745681165</c:v>
                </c:pt>
                <c:pt idx="9">
                  <c:v>18.3041469276964</c:v>
                </c:pt>
                <c:pt idx="10">
                  <c:v>18.5517090063588</c:v>
                </c:pt>
                <c:pt idx="11">
                  <c:v>18.6195316026975</c:v>
                </c:pt>
                <c:pt idx="12">
                  <c:v>18.6357921235693</c:v>
                </c:pt>
              </c:numCache>
            </c:numRef>
          </c:yVal>
          <c:smooth val="0"/>
        </c:ser>
        <c:ser>
          <c:idx val="1"/>
          <c:order val="1"/>
          <c:spPr>
            <a:solidFill>
              <a:srgbClr val="739d1f"/>
            </a:solidFill>
            <a:ln w="28800">
              <a:solidFill>
                <a:srgbClr val="739d1f"/>
              </a:solidFill>
              <a:round/>
            </a:ln>
          </c:spPr>
          <c:marker>
            <c:symbol val="diamond"/>
            <c:size val="5"/>
            <c:spPr>
              <a:solidFill>
                <a:srgbClr val="739d1f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trendline>
            <c:spPr>
              <a:ln w="0">
                <a:solidFill>
                  <a:srgbClr val="739d1f"/>
                </a:solidFill>
              </a:ln>
            </c:spPr>
            <c:trendlineType val="linear"/>
            <c:forward val="0"/>
            <c:backward val="0"/>
            <c:dispRSqr val="1"/>
            <c:dispEq val="1"/>
          </c:trendline>
          <c:xVal>
            <c:numRef>
              <c:f>Feuille1!$E$3:$J$3</c:f>
              <c:numCache>
                <c:formatCode>General</c:formatCode>
                <c:ptCount val="6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</c:numCache>
            </c:numRef>
          </c:xVal>
          <c:yVal>
            <c:numRef>
              <c:f>Feuille1!$E$24:$J$24</c:f>
              <c:numCache>
                <c:formatCode>General</c:formatCode>
                <c:ptCount val="6"/>
                <c:pt idx="0">
                  <c:v>10.9852927228879</c:v>
                </c:pt>
                <c:pt idx="1">
                  <c:v>12.2110601870412</c:v>
                </c:pt>
                <c:pt idx="2">
                  <c:v>13.4298480771523</c:v>
                </c:pt>
                <c:pt idx="3">
                  <c:v>14.6484196808994</c:v>
                </c:pt>
                <c:pt idx="4">
                  <c:v>15.8696342916598</c:v>
                </c:pt>
                <c:pt idx="5">
                  <c:v>17.0888745681165</c:v>
                </c:pt>
              </c:numCache>
            </c:numRef>
          </c:yVal>
          <c:smooth val="0"/>
        </c:ser>
        <c:axId val="32709013"/>
        <c:axId val="52623717"/>
      </c:scatterChart>
      <c:valAx>
        <c:axId val="32709013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0" sz="900" spc="-1" strike="noStrike">
                    <a:latin typeface="Arial"/>
                  </a:defRPr>
                </a:pPr>
                <a:r>
                  <a:rPr b="0" sz="900" spc="-1" strike="noStrike">
                    <a:latin typeface="Arial"/>
                  </a:rPr>
                  <a:t>temps (h)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52623717"/>
        <c:crosses val="autoZero"/>
        <c:crossBetween val="between"/>
      </c:valAx>
      <c:valAx>
        <c:axId val="52623717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b="0" sz="900" spc="-1" strike="noStrike">
                    <a:latin typeface="Arial"/>
                  </a:defRPr>
                </a:pPr>
                <a:r>
                  <a:rPr b="0" sz="900" spc="-1" strike="noStrike">
                    <a:latin typeface="Arial"/>
                  </a:rPr>
                  <a:t>ln(CFU/mL)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32709013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plotVisOnly val="1"/>
    <c:dispBlanksAs val="span"/>
  </c:chart>
  <c:spPr>
    <a:solidFill>
      <a:srgbClr val="ffffff"/>
    </a:solidFill>
    <a:ln w="0">
      <a:noFill/>
    </a:ln>
  </c:spPr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pc="-1" strike="noStrike">
                <a:latin typeface="Arial"/>
              </a:defRPr>
            </a:pPr>
            <a:r>
              <a:rPr b="0" sz="1300" spc="-1" strike="noStrike">
                <a:latin typeface="Arial"/>
              </a:rPr>
              <a:t>Courbe de croissance ln de la culture 3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7267197005147"/>
          <c:y val="0.251592828567195"/>
          <c:w val="0.745250350959289"/>
          <c:h val="0.533708697584827"/>
        </c:manualLayout>
      </c:layout>
      <c:scatterChart>
        <c:scatterStyle val="lineMarker"/>
        <c:varyColors val="0"/>
        <c:ser>
          <c:idx val="0"/>
          <c:order val="0"/>
          <c:spPr>
            <a:solidFill>
              <a:srgbClr val="b0c586"/>
            </a:solidFill>
            <a:ln w="0">
              <a:solidFill>
                <a:srgbClr val="b0c586"/>
              </a:solidFill>
            </a:ln>
          </c:spPr>
          <c:marker>
            <c:symbol val="square"/>
            <c:size val="3"/>
            <c:spPr>
              <a:solidFill>
                <a:srgbClr val="b0c586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Feuille1!$B$3:$N$3</c:f>
              <c:numCache>
                <c:formatCode>General</c:formatCode>
                <c:ptCount val="13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</c:numCache>
            </c:numRef>
          </c:xVal>
          <c:yVal>
            <c:numRef>
              <c:f>Feuille1!$B$25:$N$25</c:f>
              <c:numCache>
                <c:formatCode>General</c:formatCode>
                <c:ptCount val="13"/>
                <c:pt idx="0">
                  <c:v>9.21034037197618</c:v>
                </c:pt>
                <c:pt idx="1">
                  <c:v>9.21034037197618</c:v>
                </c:pt>
                <c:pt idx="2">
                  <c:v>9.85219425814858</c:v>
                </c:pt>
                <c:pt idx="3">
                  <c:v>11.0821425488778</c:v>
                </c:pt>
                <c:pt idx="4">
                  <c:v>12.3104326608544</c:v>
                </c:pt>
                <c:pt idx="5">
                  <c:v>13.5278284855125</c:v>
                </c:pt>
                <c:pt idx="6">
                  <c:v>14.7476746389947</c:v>
                </c:pt>
                <c:pt idx="7">
                  <c:v>15.9672727612237</c:v>
                </c:pt>
                <c:pt idx="8">
                  <c:v>17.1896792672385</c:v>
                </c:pt>
                <c:pt idx="9">
                  <c:v>18.4106304080989</c:v>
                </c:pt>
                <c:pt idx="10">
                  <c:v>18.6517924649158</c:v>
                </c:pt>
                <c:pt idx="11">
                  <c:v>18.7133503579152</c:v>
                </c:pt>
                <c:pt idx="12">
                  <c:v>18.7354914837924</c:v>
                </c:pt>
              </c:numCache>
            </c:numRef>
          </c:yVal>
          <c:smooth val="0"/>
        </c:ser>
        <c:ser>
          <c:idx val="1"/>
          <c:order val="1"/>
          <c:spPr>
            <a:solidFill>
              <a:srgbClr val="b0c586"/>
            </a:solidFill>
            <a:ln w="28800">
              <a:solidFill>
                <a:srgbClr val="b0c586"/>
              </a:solidFill>
              <a:round/>
            </a:ln>
          </c:spPr>
          <c:marker>
            <c:symbol val="diamond"/>
            <c:size val="6"/>
            <c:spPr>
              <a:solidFill>
                <a:srgbClr val="b0c586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trendline>
            <c:spPr>
              <a:ln w="0">
                <a:solidFill>
                  <a:srgbClr val="b0c586"/>
                </a:solidFill>
              </a:ln>
            </c:spPr>
            <c:trendlineType val="linear"/>
            <c:forward val="0"/>
            <c:backward val="0"/>
            <c:dispRSqr val="1"/>
            <c:dispEq val="1"/>
          </c:trendline>
          <c:xVal>
            <c:numRef>
              <c:f>Feuille1!$E$3:$J$3</c:f>
              <c:numCache>
                <c:formatCode>General</c:formatCode>
                <c:ptCount val="6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</c:numCache>
            </c:numRef>
          </c:xVal>
          <c:yVal>
            <c:numRef>
              <c:f>Feuille1!$E$25:$J$25</c:f>
              <c:numCache>
                <c:formatCode>General</c:formatCode>
                <c:ptCount val="6"/>
                <c:pt idx="0">
                  <c:v>11.0821425488778</c:v>
                </c:pt>
                <c:pt idx="1">
                  <c:v>12.3104326608544</c:v>
                </c:pt>
                <c:pt idx="2">
                  <c:v>13.5278284855125</c:v>
                </c:pt>
                <c:pt idx="3">
                  <c:v>14.7476746389947</c:v>
                </c:pt>
                <c:pt idx="4">
                  <c:v>15.9672727612237</c:v>
                </c:pt>
                <c:pt idx="5">
                  <c:v>17.1896792672385</c:v>
                </c:pt>
              </c:numCache>
            </c:numRef>
          </c:yVal>
          <c:smooth val="0"/>
        </c:ser>
        <c:axId val="69532101"/>
        <c:axId val="18908702"/>
      </c:scatterChart>
      <c:valAx>
        <c:axId val="69532101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0" sz="900" spc="-1" strike="noStrike">
                    <a:latin typeface="Arial"/>
                  </a:defRPr>
                </a:pPr>
                <a:r>
                  <a:rPr b="0" sz="900" spc="-1" strike="noStrike">
                    <a:latin typeface="Arial"/>
                  </a:rPr>
                  <a:t>temps (h)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18908702"/>
        <c:crosses val="autoZero"/>
        <c:crossBetween val="between"/>
      </c:valAx>
      <c:valAx>
        <c:axId val="18908702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b="0" sz="900" spc="-1" strike="noStrike">
                    <a:latin typeface="Arial"/>
                  </a:defRPr>
                </a:pPr>
                <a:r>
                  <a:rPr b="0" sz="900" spc="-1" strike="noStrike">
                    <a:latin typeface="Arial"/>
                  </a:rPr>
                  <a:t>ln(CFU/mL)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69532101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plotVisOnly val="1"/>
    <c:dispBlanksAs val="span"/>
  </c:chart>
  <c:spPr>
    <a:solidFill>
      <a:srgbClr val="ffffff"/>
    </a:solidFill>
    <a:ln w="0">
      <a:noFill/>
    </a:ln>
  </c:spPr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pc="-1" strike="noStrike">
                <a:latin typeface="Arial"/>
              </a:defRPr>
            </a:pPr>
            <a:r>
              <a:rPr b="0" sz="1300" spc="-1" strike="noStrike">
                <a:latin typeface="Arial"/>
              </a:rPr>
              <a:t>Courbe de croissance moyenne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catterChart>
        <c:scatterStyle val="lineMarker"/>
        <c:varyColors val="0"/>
        <c:ser>
          <c:idx val="0"/>
          <c:order val="0"/>
          <c:spPr>
            <a:solidFill>
              <a:srgbClr val="9bc840"/>
            </a:solidFill>
            <a:ln w="0">
              <a:solidFill>
                <a:srgbClr val="9bc840"/>
              </a:solidFill>
            </a:ln>
          </c:spPr>
          <c:marker>
            <c:symbol val="square"/>
            <c:size val="3"/>
            <c:spPr>
              <a:solidFill>
                <a:srgbClr val="9bc840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Feuille1!$B$21:$N$21</c:f>
                <c:numCache>
                  <c:formatCode>General</c:formatCode>
                  <c:ptCount val="13"/>
                  <c:pt idx="0">
                    <c:v>0</c:v>
                  </c:pt>
                  <c:pt idx="1">
                    <c:v>0</c:v>
                  </c:pt>
                  <c:pt idx="2">
                    <c:v>1000</c:v>
                  </c:pt>
                  <c:pt idx="3">
                    <c:v>3000</c:v>
                  </c:pt>
                  <c:pt idx="4">
                    <c:v>10503.9675043925</c:v>
                  </c:pt>
                  <c:pt idx="5">
                    <c:v>35118.8458428425</c:v>
                  </c:pt>
                  <c:pt idx="6">
                    <c:v>120000</c:v>
                  </c:pt>
                  <c:pt idx="7">
                    <c:v>400000</c:v>
                  </c:pt>
                  <c:pt idx="8">
                    <c:v>1400000</c:v>
                  </c:pt>
                  <c:pt idx="9">
                    <c:v>5000000</c:v>
                  </c:pt>
                  <c:pt idx="10">
                    <c:v>6000000</c:v>
                  </c:pt>
                  <c:pt idx="11">
                    <c:v>6000000</c:v>
                  </c:pt>
                  <c:pt idx="12">
                    <c:v>6506407.09864771</c:v>
                  </c:pt>
                </c:numCache>
              </c:numRef>
            </c:plus>
            <c:minus>
              <c:numRef>
                <c:f>Feuille1!$B$21:$N$21</c:f>
                <c:numCache>
                  <c:formatCode>General</c:formatCode>
                  <c:ptCount val="13"/>
                  <c:pt idx="0">
                    <c:v>0</c:v>
                  </c:pt>
                  <c:pt idx="1">
                    <c:v>0</c:v>
                  </c:pt>
                  <c:pt idx="2">
                    <c:v>1000</c:v>
                  </c:pt>
                  <c:pt idx="3">
                    <c:v>3000</c:v>
                  </c:pt>
                  <c:pt idx="4">
                    <c:v>10503.9675043925</c:v>
                  </c:pt>
                  <c:pt idx="5">
                    <c:v>35118.8458428425</c:v>
                  </c:pt>
                  <c:pt idx="6">
                    <c:v>120000</c:v>
                  </c:pt>
                  <c:pt idx="7">
                    <c:v>400000</c:v>
                  </c:pt>
                  <c:pt idx="8">
                    <c:v>1400000</c:v>
                  </c:pt>
                  <c:pt idx="9">
                    <c:v>5000000</c:v>
                  </c:pt>
                  <c:pt idx="10">
                    <c:v>6000000</c:v>
                  </c:pt>
                  <c:pt idx="11">
                    <c:v>6000000</c:v>
                  </c:pt>
                  <c:pt idx="12">
                    <c:v>6506407.09864771</c:v>
                  </c:pt>
                </c:numCache>
              </c:numRef>
            </c:minus>
            <c:spPr>
              <a:ln w="0">
                <a:solidFill>
                  <a:srgbClr val="000000"/>
                </a:solidFill>
              </a:ln>
            </c:spPr>
          </c:errBars>
          <c:xVal>
            <c:numRef>
              <c:f>Feuille1!$B$3:$N$3</c:f>
              <c:numCache>
                <c:formatCode>General</c:formatCode>
                <c:ptCount val="13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</c:numCache>
            </c:numRef>
          </c:xVal>
          <c:yVal>
            <c:numRef>
              <c:f>Feuille1!$B$20:$N$20</c:f>
              <c:numCache>
                <c:formatCode>General</c:formatCode>
                <c:ptCount val="13"/>
                <c:pt idx="0">
                  <c:v>10000</c:v>
                </c:pt>
                <c:pt idx="1">
                  <c:v>10000</c:v>
                </c:pt>
                <c:pt idx="2">
                  <c:v>18000</c:v>
                </c:pt>
                <c:pt idx="3">
                  <c:v>62000</c:v>
                </c:pt>
                <c:pt idx="4">
                  <c:v>211333.333333333</c:v>
                </c:pt>
                <c:pt idx="5">
                  <c:v>716666.666666667</c:v>
                </c:pt>
                <c:pt idx="6">
                  <c:v>2420000</c:v>
                </c:pt>
                <c:pt idx="7">
                  <c:v>8200000</c:v>
                </c:pt>
                <c:pt idx="8">
                  <c:v>27800000</c:v>
                </c:pt>
                <c:pt idx="9">
                  <c:v>94000000</c:v>
                </c:pt>
                <c:pt idx="10">
                  <c:v>120000000</c:v>
                </c:pt>
                <c:pt idx="11">
                  <c:v>128000000</c:v>
                </c:pt>
                <c:pt idx="12">
                  <c:v>130333333.333333</c:v>
                </c:pt>
              </c:numCache>
            </c:numRef>
          </c:yVal>
          <c:smooth val="0"/>
        </c:ser>
        <c:axId val="98567297"/>
        <c:axId val="62255606"/>
      </c:scatterChart>
      <c:valAx>
        <c:axId val="98567297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0" sz="900" spc="-1" strike="noStrike">
                    <a:latin typeface="Arial"/>
                  </a:defRPr>
                </a:pPr>
                <a:r>
                  <a:rPr b="0" sz="900" spc="-1" strike="noStrike">
                    <a:latin typeface="Arial"/>
                  </a:rPr>
                  <a:t>temps (h)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62255606"/>
        <c:crosses val="autoZero"/>
        <c:crossBetween val="between"/>
      </c:valAx>
      <c:valAx>
        <c:axId val="62255606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b="0" sz="900" spc="-1" strike="noStrike">
                    <a:latin typeface="Arial"/>
                  </a:defRPr>
                </a:pPr>
                <a:r>
                  <a:rPr b="0" sz="900" spc="-1" strike="noStrike">
                    <a:latin typeface="Arial"/>
                  </a:rPr>
                  <a:t>CFU/mL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98567297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plotVisOnly val="1"/>
    <c:dispBlanksAs val="span"/>
  </c:chart>
  <c:spPr>
    <a:solidFill>
      <a:srgbClr val="ffffff"/>
    </a:solidFill>
    <a:ln w="0">
      <a:noFill/>
    </a:ln>
  </c:spPr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pc="-1" strike="noStrike">
                <a:latin typeface="Arial"/>
              </a:defRPr>
            </a:pPr>
            <a:r>
              <a:rPr b="0" sz="1300" spc="-1" strike="noStrike">
                <a:latin typeface="Arial"/>
              </a:rPr>
              <a:t>Courbe de croissance ln moyenne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catterChart>
        <c:scatterStyle val="lineMarker"/>
        <c:varyColors val="0"/>
        <c:ser>
          <c:idx val="0"/>
          <c:order val="0"/>
          <c:spPr>
            <a:solidFill>
              <a:srgbClr val="9bc840"/>
            </a:solidFill>
            <a:ln w="0">
              <a:solidFill>
                <a:srgbClr val="9bc840"/>
              </a:solidFill>
            </a:ln>
          </c:spPr>
          <c:marker>
            <c:symbol val="square"/>
            <c:size val="3"/>
            <c:spPr>
              <a:solidFill>
                <a:srgbClr val="9bc840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Feuille1!$B$27:$N$27</c:f>
                <c:numCache>
                  <c:formatCode>General</c:formatCode>
                  <c:ptCount val="13"/>
                  <c:pt idx="0">
                    <c:v>0</c:v>
                  </c:pt>
                  <c:pt idx="1">
                    <c:v>0</c:v>
                  </c:pt>
                  <c:pt idx="2">
                    <c:v>0.0556199763188554</c:v>
                  </c:pt>
                  <c:pt idx="3">
                    <c:v>0.0484296405302905</c:v>
                  </c:pt>
                  <c:pt idx="4">
                    <c:v>0.049690542791872</c:v>
                  </c:pt>
                  <c:pt idx="5">
                    <c:v>0.0492166637291052</c:v>
                  </c:pt>
                  <c:pt idx="6">
                    <c:v>0.0496325673951367</c:v>
                  </c:pt>
                  <c:pt idx="7">
                    <c:v>0.0488240786828269</c:v>
                  </c:pt>
                  <c:pt idx="8">
                    <c:v>0.0504076798474701</c:v>
                  </c:pt>
                  <c:pt idx="9">
                    <c:v>0.0532480223716446</c:v>
                  </c:pt>
                  <c:pt idx="10">
                    <c:v>0.0500469460365876</c:v>
                  </c:pt>
                  <c:pt idx="11">
                    <c:v>0.0469136752430755</c:v>
                  </c:pt>
                  <c:pt idx="12">
                    <c:v>0.0498722206152795</c:v>
                  </c:pt>
                </c:numCache>
              </c:numRef>
            </c:plus>
            <c:minus>
              <c:numRef>
                <c:f>Feuille1!$B$27:$N$27</c:f>
                <c:numCache>
                  <c:formatCode>General</c:formatCode>
                  <c:ptCount val="13"/>
                  <c:pt idx="0">
                    <c:v>0</c:v>
                  </c:pt>
                  <c:pt idx="1">
                    <c:v>0</c:v>
                  </c:pt>
                  <c:pt idx="2">
                    <c:v>0.0556199763188554</c:v>
                  </c:pt>
                  <c:pt idx="3">
                    <c:v>0.0484296405302905</c:v>
                  </c:pt>
                  <c:pt idx="4">
                    <c:v>0.049690542791872</c:v>
                  </c:pt>
                  <c:pt idx="5">
                    <c:v>0.0492166637291052</c:v>
                  </c:pt>
                  <c:pt idx="6">
                    <c:v>0.0496325673951367</c:v>
                  </c:pt>
                  <c:pt idx="7">
                    <c:v>0.0488240786828269</c:v>
                  </c:pt>
                  <c:pt idx="8">
                    <c:v>0.0504076798474701</c:v>
                  </c:pt>
                  <c:pt idx="9">
                    <c:v>0.0532480223716446</c:v>
                  </c:pt>
                  <c:pt idx="10">
                    <c:v>0.0500469460365876</c:v>
                  </c:pt>
                  <c:pt idx="11">
                    <c:v>0.0469136752430755</c:v>
                  </c:pt>
                  <c:pt idx="12">
                    <c:v>0.0498722206152795</c:v>
                  </c:pt>
                </c:numCache>
              </c:numRef>
            </c:minus>
            <c:spPr>
              <a:ln w="0">
                <a:solidFill>
                  <a:srgbClr val="000000"/>
                </a:solidFill>
              </a:ln>
            </c:spPr>
          </c:errBars>
          <c:xVal>
            <c:numRef>
              <c:f>Feuille1!$B$3:$N$3</c:f>
              <c:numCache>
                <c:formatCode>General</c:formatCode>
                <c:ptCount val="13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</c:numCache>
            </c:numRef>
          </c:xVal>
          <c:yVal>
            <c:numRef>
              <c:f>Feuille1!$B$26:$N$26</c:f>
              <c:numCache>
                <c:formatCode>General</c:formatCode>
                <c:ptCount val="13"/>
                <c:pt idx="0">
                  <c:v>9.21034037197618</c:v>
                </c:pt>
                <c:pt idx="1">
                  <c:v>9.21034037197618</c:v>
                </c:pt>
                <c:pt idx="2">
                  <c:v>9.79709663935508</c:v>
                </c:pt>
                <c:pt idx="3">
                  <c:v>11.034108311931</c:v>
                </c:pt>
                <c:pt idx="4">
                  <c:v>12.2603687534513</c:v>
                </c:pt>
                <c:pt idx="5">
                  <c:v>13.4815610178857</c:v>
                </c:pt>
                <c:pt idx="6">
                  <c:v>14.6984574726757</c:v>
                </c:pt>
                <c:pt idx="7">
                  <c:v>15.9188505883727</c:v>
                </c:pt>
                <c:pt idx="8">
                  <c:v>17.1397001380053</c:v>
                </c:pt>
                <c:pt idx="9">
                  <c:v>18.3578608920099</c:v>
                </c:pt>
                <c:pt idx="10">
                  <c:v>18.6021679240069</c:v>
                </c:pt>
                <c:pt idx="11">
                  <c:v>18.6668075941655</c:v>
                </c:pt>
                <c:pt idx="12">
                  <c:v>18.6847762052605</c:v>
                </c:pt>
              </c:numCache>
            </c:numRef>
          </c:yVal>
          <c:smooth val="0"/>
        </c:ser>
        <c:ser>
          <c:idx val="1"/>
          <c:order val="1"/>
          <c:spPr>
            <a:solidFill>
              <a:srgbClr val="9bc840"/>
            </a:solidFill>
            <a:ln w="28800">
              <a:solidFill>
                <a:srgbClr val="9bc840"/>
              </a:solidFill>
              <a:round/>
            </a:ln>
          </c:spPr>
          <c:marker>
            <c:symbol val="diamond"/>
            <c:size val="8"/>
            <c:spPr>
              <a:solidFill>
                <a:srgbClr val="9bc840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trendline>
            <c:spPr>
              <a:ln w="0">
                <a:solidFill>
                  <a:srgbClr val="9bc840"/>
                </a:solidFill>
              </a:ln>
            </c:spPr>
            <c:trendlineType val="linear"/>
            <c:forward val="0"/>
            <c:backward val="0"/>
            <c:dispRSqr val="1"/>
            <c:dispEq val="1"/>
          </c:trendline>
          <c:xVal>
            <c:numRef>
              <c:f>Feuille1!$E$3:$J$3</c:f>
              <c:numCache>
                <c:formatCode>General</c:formatCode>
                <c:ptCount val="6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</c:numCache>
            </c:numRef>
          </c:xVal>
          <c:yVal>
            <c:numRef>
              <c:f>Feuille1!$E$26:$J$26</c:f>
              <c:numCache>
                <c:formatCode>General</c:formatCode>
                <c:ptCount val="6"/>
                <c:pt idx="0">
                  <c:v>11.034108311931</c:v>
                </c:pt>
                <c:pt idx="1">
                  <c:v>12.2603687534513</c:v>
                </c:pt>
                <c:pt idx="2">
                  <c:v>13.4815610178857</c:v>
                </c:pt>
                <c:pt idx="3">
                  <c:v>14.6984574726757</c:v>
                </c:pt>
                <c:pt idx="4">
                  <c:v>15.9188505883727</c:v>
                </c:pt>
                <c:pt idx="5">
                  <c:v>17.1397001380053</c:v>
                </c:pt>
              </c:numCache>
            </c:numRef>
          </c:yVal>
          <c:smooth val="0"/>
        </c:ser>
        <c:axId val="66008034"/>
        <c:axId val="71062497"/>
      </c:scatterChart>
      <c:valAx>
        <c:axId val="66008034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0" sz="900" spc="-1" strike="noStrike">
                    <a:latin typeface="Arial"/>
                  </a:defRPr>
                </a:pPr>
                <a:r>
                  <a:rPr b="0" sz="900" spc="-1" strike="noStrike">
                    <a:latin typeface="Arial"/>
                  </a:rPr>
                  <a:t>temps (h)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71062497"/>
        <c:crosses val="autoZero"/>
        <c:crossBetween val="between"/>
      </c:valAx>
      <c:valAx>
        <c:axId val="71062497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b="0" sz="900" spc="-1" strike="noStrike">
                    <a:latin typeface="Arial"/>
                  </a:defRPr>
                </a:pPr>
                <a:r>
                  <a:rPr b="0" sz="900" spc="-1" strike="noStrike">
                    <a:latin typeface="Arial"/>
                  </a:rPr>
                  <a:t>ln(CFU/mL)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66008034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plotVisOnly val="1"/>
    <c:dispBlanksAs val="span"/>
  </c:chart>
  <c:spPr>
    <a:solidFill>
      <a:srgbClr val="ffffff"/>
    </a:solidFill>
    <a:ln w="0">
      <a:noFill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35.xml"/><Relationship Id="rId2" Type="http://schemas.openxmlformats.org/officeDocument/2006/relationships/chart" Target="../charts/chart36.xml"/><Relationship Id="rId3" Type="http://schemas.openxmlformats.org/officeDocument/2006/relationships/chart" Target="../charts/chart37.xml"/><Relationship Id="rId4" Type="http://schemas.openxmlformats.org/officeDocument/2006/relationships/chart" Target="../charts/chart38.xml"/><Relationship Id="rId5" Type="http://schemas.openxmlformats.org/officeDocument/2006/relationships/chart" Target="../charts/chart39.xml"/><Relationship Id="rId6" Type="http://schemas.openxmlformats.org/officeDocument/2006/relationships/chart" Target="../charts/chart40.xml"/><Relationship Id="rId7" Type="http://schemas.openxmlformats.org/officeDocument/2006/relationships/chart" Target="../charts/chart41.xml"/><Relationship Id="rId8" Type="http://schemas.openxmlformats.org/officeDocument/2006/relationships/chart" Target="../charts/chart4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254520</xdr:colOff>
      <xdr:row>30</xdr:row>
      <xdr:rowOff>154800</xdr:rowOff>
    </xdr:from>
    <xdr:to>
      <xdr:col>3</xdr:col>
      <xdr:colOff>797760</xdr:colOff>
      <xdr:row>44</xdr:row>
      <xdr:rowOff>19440</xdr:rowOff>
    </xdr:to>
    <xdr:graphicFrame>
      <xdr:nvGraphicFramePr>
        <xdr:cNvPr id="0" name=""/>
        <xdr:cNvGraphicFramePr/>
      </xdr:nvGraphicFramePr>
      <xdr:xfrm>
        <a:off x="254520" y="5083200"/>
        <a:ext cx="3805200" cy="2140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26640</xdr:colOff>
      <xdr:row>30</xdr:row>
      <xdr:rowOff>147960</xdr:rowOff>
    </xdr:from>
    <xdr:to>
      <xdr:col>8</xdr:col>
      <xdr:colOff>649440</xdr:colOff>
      <xdr:row>44</xdr:row>
      <xdr:rowOff>54360</xdr:rowOff>
    </xdr:to>
    <xdr:graphicFrame>
      <xdr:nvGraphicFramePr>
        <xdr:cNvPr id="1" name=""/>
        <xdr:cNvGraphicFramePr/>
      </xdr:nvGraphicFramePr>
      <xdr:xfrm>
        <a:off x="4102560" y="5076360"/>
        <a:ext cx="3879360" cy="21819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83160</xdr:colOff>
      <xdr:row>30</xdr:row>
      <xdr:rowOff>140760</xdr:rowOff>
    </xdr:from>
    <xdr:to>
      <xdr:col>13</xdr:col>
      <xdr:colOff>690480</xdr:colOff>
      <xdr:row>44</xdr:row>
      <xdr:rowOff>38160</xdr:rowOff>
    </xdr:to>
    <xdr:graphicFrame>
      <xdr:nvGraphicFramePr>
        <xdr:cNvPr id="2" name=""/>
        <xdr:cNvGraphicFramePr/>
      </xdr:nvGraphicFramePr>
      <xdr:xfrm>
        <a:off x="8229600" y="5069160"/>
        <a:ext cx="3863520" cy="21729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223200</xdr:colOff>
      <xdr:row>45</xdr:row>
      <xdr:rowOff>123480</xdr:rowOff>
    </xdr:from>
    <xdr:to>
      <xdr:col>3</xdr:col>
      <xdr:colOff>766440</xdr:colOff>
      <xdr:row>60</xdr:row>
      <xdr:rowOff>56520</xdr:rowOff>
    </xdr:to>
    <xdr:graphicFrame>
      <xdr:nvGraphicFramePr>
        <xdr:cNvPr id="3" name=""/>
        <xdr:cNvGraphicFramePr/>
      </xdr:nvGraphicFramePr>
      <xdr:xfrm>
        <a:off x="223200" y="7490160"/>
        <a:ext cx="3805200" cy="23713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2520</xdr:colOff>
      <xdr:row>45</xdr:row>
      <xdr:rowOff>73440</xdr:rowOff>
    </xdr:from>
    <xdr:to>
      <xdr:col>8</xdr:col>
      <xdr:colOff>591840</xdr:colOff>
      <xdr:row>60</xdr:row>
      <xdr:rowOff>97200</xdr:rowOff>
    </xdr:to>
    <xdr:graphicFrame>
      <xdr:nvGraphicFramePr>
        <xdr:cNvPr id="4" name=""/>
        <xdr:cNvGraphicFramePr/>
      </xdr:nvGraphicFramePr>
      <xdr:xfrm>
        <a:off x="4078440" y="7440120"/>
        <a:ext cx="3845880" cy="24620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165960</xdr:colOff>
      <xdr:row>45</xdr:row>
      <xdr:rowOff>105840</xdr:rowOff>
    </xdr:from>
    <xdr:to>
      <xdr:col>13</xdr:col>
      <xdr:colOff>756360</xdr:colOff>
      <xdr:row>60</xdr:row>
      <xdr:rowOff>97200</xdr:rowOff>
    </xdr:to>
    <xdr:graphicFrame>
      <xdr:nvGraphicFramePr>
        <xdr:cNvPr id="5" name=""/>
        <xdr:cNvGraphicFramePr/>
      </xdr:nvGraphicFramePr>
      <xdr:xfrm>
        <a:off x="8312400" y="7472520"/>
        <a:ext cx="3846600" cy="242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205560</xdr:colOff>
      <xdr:row>63</xdr:row>
      <xdr:rowOff>1440</xdr:rowOff>
    </xdr:from>
    <xdr:to>
      <xdr:col>6</xdr:col>
      <xdr:colOff>279360</xdr:colOff>
      <xdr:row>82</xdr:row>
      <xdr:rowOff>162720</xdr:rowOff>
    </xdr:to>
    <xdr:graphicFrame>
      <xdr:nvGraphicFramePr>
        <xdr:cNvPr id="6" name=""/>
        <xdr:cNvGraphicFramePr/>
      </xdr:nvGraphicFramePr>
      <xdr:xfrm>
        <a:off x="205560" y="10294200"/>
        <a:ext cx="5778000" cy="32497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7</xdr:col>
      <xdr:colOff>360</xdr:colOff>
      <xdr:row>62</xdr:row>
      <xdr:rowOff>156240</xdr:rowOff>
    </xdr:from>
    <xdr:to>
      <xdr:col>14</xdr:col>
      <xdr:colOff>34920</xdr:colOff>
      <xdr:row>82</xdr:row>
      <xdr:rowOff>129600</xdr:rowOff>
    </xdr:to>
    <xdr:graphicFrame>
      <xdr:nvGraphicFramePr>
        <xdr:cNvPr id="7" name=""/>
        <xdr:cNvGraphicFramePr/>
      </xdr:nvGraphicFramePr>
      <xdr:xfrm>
        <a:off x="6518520" y="10286280"/>
        <a:ext cx="5733000" cy="32245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3:Q62"/>
  <sheetViews>
    <sheetView showFormulas="false" showGridLines="true" showRowColHeaders="true" showZeros="true" rightToLeft="false" tabSelected="true" showOutlineSymbols="true" defaultGridColor="true" view="normal" topLeftCell="F7" colorId="64" zoomScale="120" zoomScaleNormal="120" zoomScalePageLayoutView="100" workbookViewId="0">
      <selection pane="topLeft" activeCell="Q13" activeCellId="0" sqref="Q13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23.15"/>
    <col collapsed="false" customWidth="true" hidden="false" outlineLevel="0" max="15" min="15" style="0" width="25.12"/>
    <col collapsed="false" customWidth="true" hidden="false" outlineLevel="0" max="16" min="16" style="0" width="21.3"/>
    <col collapsed="false" customWidth="true" hidden="false" outlineLevel="0" max="17" min="17" style="0" width="23.15"/>
  </cols>
  <sheetData>
    <row r="3" customFormat="false" ht="16.85" hidden="false" customHeight="true" outlineLevel="0" collapsed="false">
      <c r="A3" s="1" t="s">
        <v>0</v>
      </c>
      <c r="B3" s="1" t="n">
        <v>0</v>
      </c>
      <c r="C3" s="1" t="n">
        <v>0.5</v>
      </c>
      <c r="D3" s="1" t="n">
        <v>1</v>
      </c>
      <c r="E3" s="1" t="n">
        <v>2</v>
      </c>
      <c r="F3" s="1" t="n">
        <v>3</v>
      </c>
      <c r="G3" s="1" t="n">
        <v>4</v>
      </c>
      <c r="H3" s="1" t="n">
        <v>5</v>
      </c>
      <c r="I3" s="1" t="n">
        <v>6</v>
      </c>
      <c r="J3" s="1" t="n">
        <v>7</v>
      </c>
      <c r="K3" s="1" t="n">
        <v>8</v>
      </c>
      <c r="L3" s="1" t="n">
        <v>9</v>
      </c>
      <c r="M3" s="1" t="n">
        <v>10</v>
      </c>
      <c r="N3" s="1" t="n">
        <v>11</v>
      </c>
    </row>
    <row r="4" customFormat="false" ht="12.8" hidden="false" customHeight="false" outlineLevel="0" collapsed="false">
      <c r="A4" s="2" t="s">
        <v>1</v>
      </c>
      <c r="B4" s="3" t="n">
        <v>10</v>
      </c>
      <c r="C4" s="3" t="n">
        <v>10</v>
      </c>
      <c r="D4" s="3" t="n">
        <v>18</v>
      </c>
      <c r="E4" s="3" t="n">
        <v>62</v>
      </c>
      <c r="F4" s="3" t="n">
        <v>211</v>
      </c>
      <c r="G4" s="2" t="n">
        <v>715</v>
      </c>
      <c r="H4" s="2" t="n">
        <v>2423</v>
      </c>
      <c r="I4" s="2" t="n">
        <v>8206</v>
      </c>
      <c r="J4" s="2" t="n">
        <v>27794</v>
      </c>
      <c r="K4" s="2" t="n">
        <v>94144</v>
      </c>
      <c r="L4" s="2" t="n">
        <v>120000</v>
      </c>
      <c r="M4" s="2" t="n">
        <v>128000</v>
      </c>
      <c r="N4" s="2" t="n">
        <v>130000</v>
      </c>
    </row>
    <row r="5" customFormat="false" ht="12.8" hidden="false" customHeight="false" outlineLevel="0" collapsed="false">
      <c r="A5" s="2" t="s">
        <v>2</v>
      </c>
      <c r="B5" s="2" t="n">
        <v>1</v>
      </c>
      <c r="C5" s="2" t="n">
        <v>1</v>
      </c>
      <c r="D5" s="2" t="n">
        <v>2</v>
      </c>
      <c r="E5" s="2" t="n">
        <v>6</v>
      </c>
      <c r="F5" s="2" t="n">
        <v>21</v>
      </c>
      <c r="G5" s="3" t="n">
        <v>72</v>
      </c>
      <c r="H5" s="3" t="n">
        <v>242</v>
      </c>
      <c r="I5" s="2" t="n">
        <v>821</v>
      </c>
      <c r="J5" s="2" t="n">
        <v>2779</v>
      </c>
      <c r="K5" s="2" t="n">
        <v>9414</v>
      </c>
      <c r="L5" s="2" t="n">
        <v>12000</v>
      </c>
      <c r="M5" s="2" t="n">
        <v>12800</v>
      </c>
      <c r="N5" s="2" t="n">
        <v>13000</v>
      </c>
    </row>
    <row r="6" customFormat="false" ht="12.8" hidden="false" customHeight="false" outlineLevel="0" collapsed="false">
      <c r="A6" s="2" t="s">
        <v>3</v>
      </c>
      <c r="B6" s="2" t="n">
        <v>0</v>
      </c>
      <c r="C6" s="2" t="n">
        <v>0</v>
      </c>
      <c r="D6" s="2" t="n">
        <v>0</v>
      </c>
      <c r="E6" s="2" t="n">
        <v>1</v>
      </c>
      <c r="F6" s="2" t="n">
        <v>2</v>
      </c>
      <c r="G6" s="2" t="n">
        <v>7</v>
      </c>
      <c r="H6" s="2" t="n">
        <v>24</v>
      </c>
      <c r="I6" s="3" t="n">
        <v>82</v>
      </c>
      <c r="J6" s="3" t="n">
        <v>278</v>
      </c>
      <c r="K6" s="2" t="n">
        <v>941</v>
      </c>
      <c r="L6" s="2" t="n">
        <v>1200</v>
      </c>
      <c r="M6" s="2" t="n">
        <v>1280</v>
      </c>
      <c r="N6" s="2" t="n">
        <v>1300</v>
      </c>
    </row>
    <row r="7" customFormat="false" ht="12.8" hidden="false" customHeight="false" outlineLevel="0" collapsed="false">
      <c r="A7" s="2" t="s">
        <v>4</v>
      </c>
      <c r="B7" s="2" t="n">
        <v>0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1</v>
      </c>
      <c r="H7" s="2" t="n">
        <v>2</v>
      </c>
      <c r="I7" s="2" t="n">
        <v>8</v>
      </c>
      <c r="J7" s="2" t="n">
        <v>28</v>
      </c>
      <c r="K7" s="3" t="n">
        <v>94</v>
      </c>
      <c r="L7" s="3" t="n">
        <v>120</v>
      </c>
      <c r="M7" s="3" t="n">
        <v>128</v>
      </c>
      <c r="N7" s="3" t="n">
        <v>130</v>
      </c>
    </row>
    <row r="8" customFormat="false" ht="12.8" hidden="false" customHeight="false" outlineLevel="0" collapsed="false">
      <c r="A8" s="4" t="s">
        <v>5</v>
      </c>
      <c r="B8" s="3" t="n">
        <v>10</v>
      </c>
      <c r="C8" s="3" t="n">
        <v>10</v>
      </c>
      <c r="D8" s="3" t="n">
        <v>17</v>
      </c>
      <c r="E8" s="3" t="n">
        <v>59</v>
      </c>
      <c r="F8" s="3" t="n">
        <v>201</v>
      </c>
      <c r="G8" s="4" t="n">
        <v>679</v>
      </c>
      <c r="H8" s="4" t="n">
        <v>2301</v>
      </c>
      <c r="I8" s="4" t="n">
        <v>7795</v>
      </c>
      <c r="J8" s="4" t="n">
        <v>26405</v>
      </c>
      <c r="K8" s="4" t="n">
        <v>89437</v>
      </c>
      <c r="L8" s="4" t="n">
        <v>114000</v>
      </c>
      <c r="M8" s="4" t="n">
        <v>121600</v>
      </c>
      <c r="N8" s="4" t="n">
        <v>123500</v>
      </c>
    </row>
    <row r="9" customFormat="false" ht="12.8" hidden="false" customHeight="false" outlineLevel="0" collapsed="false">
      <c r="A9" s="4" t="s">
        <v>6</v>
      </c>
      <c r="B9" s="4" t="n">
        <v>1</v>
      </c>
      <c r="C9" s="4" t="n">
        <v>1</v>
      </c>
      <c r="D9" s="4" t="n">
        <v>2</v>
      </c>
      <c r="E9" s="4" t="n">
        <v>6</v>
      </c>
      <c r="F9" s="4" t="n">
        <v>20</v>
      </c>
      <c r="G9" s="3" t="n">
        <v>68</v>
      </c>
      <c r="H9" s="3" t="n">
        <v>230</v>
      </c>
      <c r="I9" s="4" t="n">
        <v>780</v>
      </c>
      <c r="J9" s="4" t="n">
        <v>2640</v>
      </c>
      <c r="K9" s="4" t="n">
        <v>8944</v>
      </c>
      <c r="L9" s="4" t="n">
        <v>11400</v>
      </c>
      <c r="M9" s="4" t="n">
        <v>12160</v>
      </c>
      <c r="N9" s="4" t="n">
        <v>12350</v>
      </c>
    </row>
    <row r="10" customFormat="false" ht="12.8" hidden="false" customHeight="false" outlineLevel="0" collapsed="false">
      <c r="A10" s="4" t="s">
        <v>7</v>
      </c>
      <c r="B10" s="4" t="n">
        <v>0</v>
      </c>
      <c r="C10" s="4" t="n">
        <v>0</v>
      </c>
      <c r="D10" s="4" t="n">
        <v>0</v>
      </c>
      <c r="E10" s="4" t="n">
        <v>1</v>
      </c>
      <c r="F10" s="4" t="n">
        <v>2</v>
      </c>
      <c r="G10" s="4" t="n">
        <v>7</v>
      </c>
      <c r="H10" s="4" t="n">
        <v>23</v>
      </c>
      <c r="I10" s="3" t="n">
        <v>78</v>
      </c>
      <c r="J10" s="3" t="n">
        <v>264</v>
      </c>
      <c r="K10" s="4" t="n">
        <v>894</v>
      </c>
      <c r="L10" s="4" t="n">
        <v>1140</v>
      </c>
      <c r="M10" s="4" t="n">
        <v>1216</v>
      </c>
      <c r="N10" s="4" t="n">
        <v>1235</v>
      </c>
    </row>
    <row r="11" customFormat="false" ht="12.8" hidden="false" customHeight="false" outlineLevel="0" collapsed="false">
      <c r="A11" s="4" t="s">
        <v>8</v>
      </c>
      <c r="B11" s="4" t="n">
        <v>0</v>
      </c>
      <c r="C11" s="4" t="n">
        <v>0</v>
      </c>
      <c r="D11" s="4" t="n">
        <v>0</v>
      </c>
      <c r="E11" s="4" t="n">
        <v>0</v>
      </c>
      <c r="F11" s="4" t="n">
        <v>0</v>
      </c>
      <c r="G11" s="4" t="n">
        <v>1</v>
      </c>
      <c r="H11" s="4" t="n">
        <v>2</v>
      </c>
      <c r="I11" s="4" t="n">
        <v>8</v>
      </c>
      <c r="J11" s="4" t="n">
        <v>26</v>
      </c>
      <c r="K11" s="3" t="n">
        <v>89</v>
      </c>
      <c r="L11" s="3" t="n">
        <v>114</v>
      </c>
      <c r="M11" s="3" t="n">
        <v>122</v>
      </c>
      <c r="N11" s="3" t="n">
        <v>124</v>
      </c>
    </row>
    <row r="12" customFormat="false" ht="12.8" hidden="false" customHeight="false" outlineLevel="0" collapsed="false">
      <c r="A12" s="2" t="s">
        <v>9</v>
      </c>
      <c r="B12" s="3" t="n">
        <v>10</v>
      </c>
      <c r="C12" s="3" t="n">
        <v>10</v>
      </c>
      <c r="D12" s="3" t="n">
        <v>19</v>
      </c>
      <c r="E12" s="3" t="n">
        <v>65</v>
      </c>
      <c r="F12" s="3" t="n">
        <v>222</v>
      </c>
      <c r="G12" s="2" t="n">
        <v>751</v>
      </c>
      <c r="H12" s="2" t="n">
        <v>2544</v>
      </c>
      <c r="I12" s="2" t="n">
        <v>8616</v>
      </c>
      <c r="J12" s="2" t="n">
        <v>29184</v>
      </c>
      <c r="K12" s="2" t="n">
        <v>98852</v>
      </c>
      <c r="L12" s="2" t="n">
        <v>126000</v>
      </c>
      <c r="M12" s="2" t="n">
        <v>134400</v>
      </c>
      <c r="N12" s="2" t="n">
        <v>136500</v>
      </c>
    </row>
    <row r="13" customFormat="false" ht="12.8" hidden="false" customHeight="false" outlineLevel="0" collapsed="false">
      <c r="A13" s="2" t="s">
        <v>10</v>
      </c>
      <c r="B13" s="2" t="n">
        <v>1</v>
      </c>
      <c r="C13" s="2" t="n">
        <v>1</v>
      </c>
      <c r="D13" s="2" t="n">
        <v>2</v>
      </c>
      <c r="E13" s="2" t="n">
        <v>7</v>
      </c>
      <c r="F13" s="2" t="n">
        <v>22</v>
      </c>
      <c r="G13" s="3" t="n">
        <v>75</v>
      </c>
      <c r="H13" s="3" t="n">
        <v>254</v>
      </c>
      <c r="I13" s="2" t="n">
        <v>862</v>
      </c>
      <c r="J13" s="2" t="n">
        <v>2918</v>
      </c>
      <c r="K13" s="2" t="n">
        <v>9885</v>
      </c>
      <c r="L13" s="2" t="n">
        <v>12600</v>
      </c>
      <c r="M13" s="2" t="n">
        <v>13440</v>
      </c>
      <c r="N13" s="2" t="n">
        <v>13650</v>
      </c>
    </row>
    <row r="14" customFormat="false" ht="12.8" hidden="false" customHeight="false" outlineLevel="0" collapsed="false">
      <c r="A14" s="2" t="s">
        <v>11</v>
      </c>
      <c r="B14" s="2" t="n">
        <v>0</v>
      </c>
      <c r="C14" s="2" t="n">
        <v>0</v>
      </c>
      <c r="D14" s="2" t="n">
        <v>0</v>
      </c>
      <c r="E14" s="2" t="n">
        <v>1</v>
      </c>
      <c r="F14" s="2" t="n">
        <v>2</v>
      </c>
      <c r="G14" s="2" t="n">
        <v>8</v>
      </c>
      <c r="H14" s="2" t="n">
        <v>25</v>
      </c>
      <c r="I14" s="3" t="n">
        <v>86</v>
      </c>
      <c r="J14" s="3" t="n">
        <v>292</v>
      </c>
      <c r="K14" s="2" t="n">
        <v>989</v>
      </c>
      <c r="L14" s="2" t="n">
        <v>1260</v>
      </c>
      <c r="M14" s="2" t="n">
        <v>1344</v>
      </c>
      <c r="N14" s="2" t="n">
        <v>1365</v>
      </c>
    </row>
    <row r="15" customFormat="false" ht="12.8" hidden="false" customHeight="false" outlineLevel="0" collapsed="false">
      <c r="A15" s="2" t="s">
        <v>12</v>
      </c>
      <c r="B15" s="2" t="n">
        <v>0</v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1</v>
      </c>
      <c r="H15" s="2" t="n">
        <v>3</v>
      </c>
      <c r="I15" s="2" t="n">
        <v>9</v>
      </c>
      <c r="J15" s="2" t="n">
        <v>29</v>
      </c>
      <c r="K15" s="3" t="n">
        <v>99</v>
      </c>
      <c r="L15" s="3" t="n">
        <v>126</v>
      </c>
      <c r="M15" s="3" t="n">
        <v>134</v>
      </c>
      <c r="N15" s="3" t="n">
        <v>137</v>
      </c>
    </row>
    <row r="16" customFormat="false" ht="12.8" hidden="false" customHeight="false" outlineLevel="0" collapsed="false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customFormat="false" ht="12.8" hidden="false" customHeight="false" outlineLevel="0" collapsed="false">
      <c r="A17" s="6" t="s">
        <v>13</v>
      </c>
      <c r="B17" s="7" t="n">
        <f aca="false">B4/0.1*100</f>
        <v>10000</v>
      </c>
      <c r="C17" s="7" t="n">
        <f aca="false">C4/0.1*100</f>
        <v>10000</v>
      </c>
      <c r="D17" s="7" t="n">
        <f aca="false">D4/0.1*100</f>
        <v>18000</v>
      </c>
      <c r="E17" s="7" t="n">
        <f aca="false">E4/0.1*100</f>
        <v>62000</v>
      </c>
      <c r="F17" s="7" t="n">
        <f aca="false">F4/0.1*100</f>
        <v>211000</v>
      </c>
      <c r="G17" s="7" t="n">
        <f aca="false">G5/0.1*1000</f>
        <v>720000</v>
      </c>
      <c r="H17" s="7" t="n">
        <f aca="false">H5/0.1*1000</f>
        <v>2420000</v>
      </c>
      <c r="I17" s="7" t="n">
        <f aca="false">I6/0.1*10000</f>
        <v>8200000</v>
      </c>
      <c r="J17" s="7" t="n">
        <f aca="false">J6/0.1*10000</f>
        <v>27800000</v>
      </c>
      <c r="K17" s="7" t="n">
        <f aca="false">K7/0.1*100000</f>
        <v>94000000</v>
      </c>
      <c r="L17" s="7" t="n">
        <f aca="false">L7/0.1*100000</f>
        <v>120000000</v>
      </c>
      <c r="M17" s="7" t="n">
        <f aca="false">M7/0.1*100000</f>
        <v>128000000</v>
      </c>
      <c r="N17" s="7" t="n">
        <f aca="false">N7/0.1*100000</f>
        <v>130000000</v>
      </c>
    </row>
    <row r="18" customFormat="false" ht="12.8" hidden="false" customHeight="false" outlineLevel="0" collapsed="false">
      <c r="A18" s="6" t="s">
        <v>14</v>
      </c>
      <c r="B18" s="7" t="n">
        <f aca="false">B8/0.1*100</f>
        <v>10000</v>
      </c>
      <c r="C18" s="7" t="n">
        <f aca="false">C8/0.1*100</f>
        <v>10000</v>
      </c>
      <c r="D18" s="7" t="n">
        <f aca="false">D8/0.1*100</f>
        <v>17000</v>
      </c>
      <c r="E18" s="7" t="n">
        <f aca="false">E8/0.1*100</f>
        <v>59000</v>
      </c>
      <c r="F18" s="7" t="n">
        <f aca="false">F8/0.1*100</f>
        <v>201000</v>
      </c>
      <c r="G18" s="7" t="n">
        <f aca="false">G9/0.1*1000</f>
        <v>680000</v>
      </c>
      <c r="H18" s="7" t="n">
        <f aca="false">H9/0.1*1000</f>
        <v>2300000</v>
      </c>
      <c r="I18" s="7" t="n">
        <f aca="false">I10/0.1*10000</f>
        <v>7800000</v>
      </c>
      <c r="J18" s="7" t="n">
        <f aca="false">J10/0.1*10000</f>
        <v>26400000</v>
      </c>
      <c r="K18" s="7" t="n">
        <f aca="false">K11/0.1*100000</f>
        <v>89000000</v>
      </c>
      <c r="L18" s="7" t="n">
        <f aca="false">L11/0.1*100000</f>
        <v>114000000</v>
      </c>
      <c r="M18" s="7" t="n">
        <f aca="false">M11/0.1*100000</f>
        <v>122000000</v>
      </c>
      <c r="N18" s="7" t="n">
        <f aca="false">N11/0.1*100000</f>
        <v>124000000</v>
      </c>
    </row>
    <row r="19" customFormat="false" ht="12.8" hidden="false" customHeight="false" outlineLevel="0" collapsed="false">
      <c r="A19" s="6" t="s">
        <v>15</v>
      </c>
      <c r="B19" s="7" t="n">
        <f aca="false">B12/0.1*100</f>
        <v>10000</v>
      </c>
      <c r="C19" s="7" t="n">
        <f aca="false">C12/0.1*100</f>
        <v>10000</v>
      </c>
      <c r="D19" s="7" t="n">
        <f aca="false">D12/0.1*100</f>
        <v>19000</v>
      </c>
      <c r="E19" s="7" t="n">
        <f aca="false">E12/0.1*100</f>
        <v>65000</v>
      </c>
      <c r="F19" s="7" t="n">
        <f aca="false">F12/0.1*100</f>
        <v>222000</v>
      </c>
      <c r="G19" s="7" t="n">
        <f aca="false">G13/0.1*1000</f>
        <v>750000</v>
      </c>
      <c r="H19" s="7" t="n">
        <f aca="false">H13/0.1*1000</f>
        <v>2540000</v>
      </c>
      <c r="I19" s="7" t="n">
        <f aca="false">I14/0.1*10000</f>
        <v>8600000</v>
      </c>
      <c r="J19" s="7" t="n">
        <f aca="false">J14/0.1*10000</f>
        <v>29200000</v>
      </c>
      <c r="K19" s="7" t="n">
        <f aca="false">K15/0.1*100000</f>
        <v>99000000</v>
      </c>
      <c r="L19" s="7" t="n">
        <f aca="false">L15/0.1*100000</f>
        <v>126000000</v>
      </c>
      <c r="M19" s="7" t="n">
        <f aca="false">M15/0.1*100000</f>
        <v>134000000</v>
      </c>
      <c r="N19" s="7" t="n">
        <f aca="false">N15/0.1*100000</f>
        <v>137000000</v>
      </c>
    </row>
    <row r="20" customFormat="false" ht="12.8" hidden="false" customHeight="false" outlineLevel="0" collapsed="false">
      <c r="A20" s="8" t="s">
        <v>16</v>
      </c>
      <c r="B20" s="9" t="n">
        <f aca="false">AVERAGE(B17:B19)</f>
        <v>10000</v>
      </c>
      <c r="C20" s="9" t="n">
        <f aca="false">AVERAGE(C17:C19)</f>
        <v>10000</v>
      </c>
      <c r="D20" s="9" t="n">
        <f aca="false">AVERAGE(D17:D19)</f>
        <v>18000</v>
      </c>
      <c r="E20" s="9" t="n">
        <f aca="false">AVERAGE(E17:E19)</f>
        <v>62000</v>
      </c>
      <c r="F20" s="9" t="n">
        <f aca="false">AVERAGE(F17:F19)</f>
        <v>211333.333333333</v>
      </c>
      <c r="G20" s="9" t="n">
        <f aca="false">AVERAGE(G17:G19)</f>
        <v>716666.666666667</v>
      </c>
      <c r="H20" s="9" t="n">
        <f aca="false">AVERAGE(H17:H19)</f>
        <v>2420000</v>
      </c>
      <c r="I20" s="9" t="n">
        <f aca="false">AVERAGE(I17:I19)</f>
        <v>8200000</v>
      </c>
      <c r="J20" s="9" t="n">
        <f aca="false">AVERAGE(J17:J19)</f>
        <v>27800000</v>
      </c>
      <c r="K20" s="9" t="n">
        <f aca="false">AVERAGE(K17:K19)</f>
        <v>94000000</v>
      </c>
      <c r="L20" s="9" t="n">
        <f aca="false">AVERAGE(L17:L19)</f>
        <v>120000000</v>
      </c>
      <c r="M20" s="9" t="n">
        <f aca="false">AVERAGE(M17:M19)</f>
        <v>128000000</v>
      </c>
      <c r="N20" s="9" t="n">
        <f aca="false">AVERAGE(N17:N19)</f>
        <v>130333333.333333</v>
      </c>
    </row>
    <row r="21" customFormat="false" ht="12.8" hidden="false" customHeight="false" outlineLevel="0" collapsed="false">
      <c r="A21" s="8" t="s">
        <v>17</v>
      </c>
      <c r="B21" s="9" t="n">
        <f aca="false">STDEV(B17:B19)</f>
        <v>0</v>
      </c>
      <c r="C21" s="9" t="n">
        <f aca="false">STDEV(C17:C19)</f>
        <v>0</v>
      </c>
      <c r="D21" s="9" t="n">
        <f aca="false">STDEV(D17:D19)</f>
        <v>1000</v>
      </c>
      <c r="E21" s="9" t="n">
        <f aca="false">STDEV(E17:E19)</f>
        <v>3000</v>
      </c>
      <c r="F21" s="9" t="n">
        <f aca="false">STDEV(F17:F19)</f>
        <v>10503.9675043925</v>
      </c>
      <c r="G21" s="9" t="n">
        <f aca="false">STDEV(G17:G19)</f>
        <v>35118.8458428425</v>
      </c>
      <c r="H21" s="9" t="n">
        <f aca="false">STDEV(H17:H19)</f>
        <v>120000</v>
      </c>
      <c r="I21" s="9" t="n">
        <f aca="false">STDEV(I17:I19)</f>
        <v>400000</v>
      </c>
      <c r="J21" s="9" t="n">
        <f aca="false">STDEV(J17:J19)</f>
        <v>1400000</v>
      </c>
      <c r="K21" s="9" t="n">
        <f aca="false">STDEV(K17:K19)</f>
        <v>5000000</v>
      </c>
      <c r="L21" s="9" t="n">
        <f aca="false">STDEV(L17:L19)</f>
        <v>6000000</v>
      </c>
      <c r="M21" s="9" t="n">
        <f aca="false">STDEV(M17:M19)</f>
        <v>6000000</v>
      </c>
      <c r="N21" s="9" t="n">
        <f aca="false">STDEV(N17:N19)</f>
        <v>6506407.09864771</v>
      </c>
    </row>
    <row r="22" customFormat="false" ht="12.8" hidden="false" customHeight="false" outlineLevel="0" collapsed="false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10" t="s">
        <v>18</v>
      </c>
      <c r="P22" s="11" t="s">
        <v>19</v>
      </c>
      <c r="Q22" s="11" t="s">
        <v>20</v>
      </c>
    </row>
    <row r="23" customFormat="false" ht="12.8" hidden="false" customHeight="false" outlineLevel="0" collapsed="false">
      <c r="A23" s="6" t="s">
        <v>21</v>
      </c>
      <c r="B23" s="12" t="n">
        <f aca="false">LN(B17)</f>
        <v>9.21034037197618</v>
      </c>
      <c r="C23" s="12" t="n">
        <f aca="false">LN(C17)</f>
        <v>9.21034037197618</v>
      </c>
      <c r="D23" s="12" t="n">
        <f aca="false">LN(D17)</f>
        <v>9.7981270368783</v>
      </c>
      <c r="E23" s="12" t="n">
        <f aca="false">LN(E17)</f>
        <v>11.0348896640272</v>
      </c>
      <c r="F23" s="12" t="n">
        <f aca="false">LN(F17)</f>
        <v>12.2596134124582</v>
      </c>
      <c r="G23" s="12" t="n">
        <f aca="false">LN(G17)</f>
        <v>13.4870064909922</v>
      </c>
      <c r="H23" s="12" t="n">
        <f aca="false">LN(H17)</f>
        <v>14.6992780981329</v>
      </c>
      <c r="I23" s="12" t="n">
        <f aca="false">LN(I17)</f>
        <v>15.9196447122345</v>
      </c>
      <c r="J23" s="12" t="n">
        <f aca="false">LN(J17)</f>
        <v>17.1405465786609</v>
      </c>
      <c r="K23" s="12" t="n">
        <f aca="false">LN(K17)</f>
        <v>18.3588053402343</v>
      </c>
      <c r="L23" s="12" t="n">
        <f aca="false">LN(L17)</f>
        <v>18.6030023007463</v>
      </c>
      <c r="M23" s="12" t="n">
        <f aca="false">LN(M17)</f>
        <v>18.6675408218839</v>
      </c>
      <c r="N23" s="12" t="n">
        <f aca="false">LN(N17)</f>
        <v>18.6830450084199</v>
      </c>
      <c r="O23" s="13" t="n">
        <f aca="false">SLOPE(E23:J23,$E$3:$J$3)</f>
        <v>1.22059000227536</v>
      </c>
      <c r="P23" s="14" t="n">
        <f aca="false">LN(2)/O23</f>
        <v>0.567878795719952</v>
      </c>
      <c r="Q23" s="14" t="n">
        <f aca="false">P23*60</f>
        <v>34.0727277431971</v>
      </c>
    </row>
    <row r="24" customFormat="false" ht="12.8" hidden="false" customHeight="false" outlineLevel="0" collapsed="false">
      <c r="A24" s="6" t="s">
        <v>22</v>
      </c>
      <c r="B24" s="12" t="n">
        <f aca="false">LN(B18)</f>
        <v>9.21034037197618</v>
      </c>
      <c r="C24" s="12" t="n">
        <f aca="false">LN(C18)</f>
        <v>9.21034037197618</v>
      </c>
      <c r="D24" s="12" t="n">
        <f aca="false">LN(D18)</f>
        <v>9.74096862303835</v>
      </c>
      <c r="E24" s="12" t="n">
        <f aca="false">LN(E18)</f>
        <v>10.9852927228879</v>
      </c>
      <c r="F24" s="12" t="n">
        <f aca="false">LN(F18)</f>
        <v>12.2110601870412</v>
      </c>
      <c r="G24" s="12" t="n">
        <f aca="false">LN(G18)</f>
        <v>13.4298480771523</v>
      </c>
      <c r="H24" s="12" t="n">
        <f aca="false">LN(H18)</f>
        <v>14.6484196808994</v>
      </c>
      <c r="I24" s="12" t="n">
        <f aca="false">LN(I18)</f>
        <v>15.8696342916598</v>
      </c>
      <c r="J24" s="12" t="n">
        <f aca="false">LN(J18)</f>
        <v>17.0888745681165</v>
      </c>
      <c r="K24" s="12" t="n">
        <f aca="false">LN(K18)</f>
        <v>18.3041469276964</v>
      </c>
      <c r="L24" s="12" t="n">
        <f aca="false">LN(L18)</f>
        <v>18.5517090063588</v>
      </c>
      <c r="M24" s="12" t="n">
        <f aca="false">LN(M18)</f>
        <v>18.6195316026975</v>
      </c>
      <c r="N24" s="12" t="n">
        <f aca="false">LN(N18)</f>
        <v>18.6357921235693</v>
      </c>
      <c r="O24" s="13" t="n">
        <f aca="false">SLOPE(E24:J24,$E$3:$J$3)</f>
        <v>1.2203486612499</v>
      </c>
      <c r="P24" s="14" t="n">
        <f aca="false">LN(2)/O24</f>
        <v>0.567991101698768</v>
      </c>
      <c r="Q24" s="14" t="n">
        <f aca="false">P24*60</f>
        <v>34.0794661019261</v>
      </c>
    </row>
    <row r="25" customFormat="false" ht="12.8" hidden="false" customHeight="false" outlineLevel="0" collapsed="false">
      <c r="A25" s="6" t="s">
        <v>23</v>
      </c>
      <c r="B25" s="12" t="n">
        <f aca="false">LN(B19)</f>
        <v>9.21034037197618</v>
      </c>
      <c r="C25" s="12" t="n">
        <f aca="false">LN(C19)</f>
        <v>9.21034037197618</v>
      </c>
      <c r="D25" s="12" t="n">
        <f aca="false">LN(D19)</f>
        <v>9.85219425814858</v>
      </c>
      <c r="E25" s="12" t="n">
        <f aca="false">LN(E19)</f>
        <v>11.0821425488778</v>
      </c>
      <c r="F25" s="12" t="n">
        <f aca="false">LN(F19)</f>
        <v>12.3104326608544</v>
      </c>
      <c r="G25" s="12" t="n">
        <f aca="false">LN(G19)</f>
        <v>13.5278284855125</v>
      </c>
      <c r="H25" s="12" t="n">
        <f aca="false">LN(H19)</f>
        <v>14.7476746389947</v>
      </c>
      <c r="I25" s="12" t="n">
        <f aca="false">LN(I19)</f>
        <v>15.9672727612237</v>
      </c>
      <c r="J25" s="12" t="n">
        <f aca="false">LN(J19)</f>
        <v>17.1896792672385</v>
      </c>
      <c r="K25" s="12" t="n">
        <f aca="false">LN(K19)</f>
        <v>18.4106304080989</v>
      </c>
      <c r="L25" s="12" t="n">
        <f aca="false">LN(L19)</f>
        <v>18.6517924649158</v>
      </c>
      <c r="M25" s="12" t="n">
        <f aca="false">LN(M19)</f>
        <v>18.7133503579152</v>
      </c>
      <c r="N25" s="12" t="n">
        <f aca="false">LN(N19)</f>
        <v>18.7354914837924</v>
      </c>
      <c r="O25" s="13" t="n">
        <f aca="false">SLOPE(E25:J25,$E$3:$J$3)</f>
        <v>1.22080142989697</v>
      </c>
      <c r="P25" s="14" t="n">
        <f aca="false">LN(2)/O25</f>
        <v>0.567780446176611</v>
      </c>
      <c r="Q25" s="14" t="n">
        <f aca="false">P25*60</f>
        <v>34.0668267705967</v>
      </c>
    </row>
    <row r="26" customFormat="false" ht="12.8" hidden="false" customHeight="false" outlineLevel="0" collapsed="false">
      <c r="A26" s="8" t="s">
        <v>16</v>
      </c>
      <c r="B26" s="15" t="n">
        <f aca="false">AVERAGE(B23:B25)</f>
        <v>9.21034037197618</v>
      </c>
      <c r="C26" s="15" t="n">
        <f aca="false">AVERAGE(C23:C25)</f>
        <v>9.21034037197618</v>
      </c>
      <c r="D26" s="15" t="n">
        <f aca="false">AVERAGE(D23:D25)</f>
        <v>9.79709663935508</v>
      </c>
      <c r="E26" s="15" t="n">
        <f aca="false">AVERAGE(E23:E25)</f>
        <v>11.034108311931</v>
      </c>
      <c r="F26" s="15" t="n">
        <f aca="false">AVERAGE(F23:F25)</f>
        <v>12.2603687534513</v>
      </c>
      <c r="G26" s="15" t="n">
        <f aca="false">AVERAGE(G23:G25)</f>
        <v>13.4815610178857</v>
      </c>
      <c r="H26" s="15" t="n">
        <f aca="false">AVERAGE(H23:H25)</f>
        <v>14.6984574726757</v>
      </c>
      <c r="I26" s="15" t="n">
        <f aca="false">AVERAGE(I23:I25)</f>
        <v>15.9188505883727</v>
      </c>
      <c r="J26" s="15" t="n">
        <f aca="false">AVERAGE(J23:J25)</f>
        <v>17.1397001380053</v>
      </c>
      <c r="K26" s="15" t="n">
        <f aca="false">AVERAGE(K23:K25)</f>
        <v>18.3578608920099</v>
      </c>
      <c r="L26" s="15" t="n">
        <f aca="false">AVERAGE(L23:L25)</f>
        <v>18.6021679240069</v>
      </c>
      <c r="M26" s="15" t="n">
        <f aca="false">AVERAGE(M23:M25)</f>
        <v>18.6668075941655</v>
      </c>
      <c r="N26" s="15" t="n">
        <f aca="false">AVERAGE(N23:N25)</f>
        <v>18.6847762052605</v>
      </c>
      <c r="O26" s="16" t="n">
        <f aca="false">SLOPE(E26:J26,$E$3:$J$3)</f>
        <v>1.22058003114074</v>
      </c>
      <c r="P26" s="14" t="n">
        <f aca="false">LN(2)/O26</f>
        <v>0.567883434822489</v>
      </c>
      <c r="Q26" s="14" t="n">
        <f aca="false">P26*60</f>
        <v>34.0730060893494</v>
      </c>
    </row>
    <row r="27" customFormat="false" ht="12.8" hidden="false" customHeight="false" outlineLevel="0" collapsed="false">
      <c r="A27" s="8" t="s">
        <v>17</v>
      </c>
      <c r="B27" s="15" t="n">
        <f aca="false">STDEV(B23:B25)</f>
        <v>0</v>
      </c>
      <c r="C27" s="15" t="n">
        <f aca="false">STDEV(C23:C25)</f>
        <v>0</v>
      </c>
      <c r="D27" s="15" t="n">
        <f aca="false">STDEV(D23:D25)</f>
        <v>0.0556199763188554</v>
      </c>
      <c r="E27" s="15" t="n">
        <f aca="false">STDEV(E23:E25)</f>
        <v>0.0484296405302905</v>
      </c>
      <c r="F27" s="15" t="n">
        <f aca="false">STDEV(F23:F25)</f>
        <v>0.049690542791872</v>
      </c>
      <c r="G27" s="15" t="n">
        <f aca="false">STDEV(G23:G25)</f>
        <v>0.0492166637291052</v>
      </c>
      <c r="H27" s="15" t="n">
        <f aca="false">STDEV(H23:H25)</f>
        <v>0.0496325673951367</v>
      </c>
      <c r="I27" s="15" t="n">
        <f aca="false">STDEV(I23:I25)</f>
        <v>0.0488240786828269</v>
      </c>
      <c r="J27" s="15" t="n">
        <f aca="false">STDEV(J23:J25)</f>
        <v>0.0504076798474701</v>
      </c>
      <c r="K27" s="15" t="n">
        <f aca="false">STDEV(K23:K25)</f>
        <v>0.0532480223716446</v>
      </c>
      <c r="L27" s="15" t="n">
        <f aca="false">STDEV(L23:L25)</f>
        <v>0.0500469460365876</v>
      </c>
      <c r="M27" s="15" t="n">
        <f aca="false">STDEV(M23:M25)</f>
        <v>0.0469136752430755</v>
      </c>
      <c r="N27" s="15" t="n">
        <f aca="false">STDEV(N23:N25)</f>
        <v>0.0498722206152795</v>
      </c>
      <c r="O27" s="17" t="n">
        <f aca="false">STDEV(O23:O25)</f>
        <v>0.000226548956269897</v>
      </c>
      <c r="P27" s="17" t="n">
        <f aca="false">STDEV(P23:P25)</f>
        <v>0.000105404786868224</v>
      </c>
      <c r="Q27" s="17" t="n">
        <f aca="false">STDEV(Q23:Q25)</f>
        <v>0.00632428721209418</v>
      </c>
    </row>
    <row r="30" customFormat="false" ht="12.8" hidden="false" customHeight="false" outlineLevel="0" collapsed="false">
      <c r="A30" s="18" t="s">
        <v>24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</row>
    <row r="62" customFormat="false" ht="12.8" hidden="false" customHeight="false" outlineLevel="0" collapsed="false">
      <c r="A62" s="18" t="s">
        <v>25</v>
      </c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</row>
  </sheetData>
  <mergeCells count="2">
    <mergeCell ref="A30:N30"/>
    <mergeCell ref="A62:N6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123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2026-07-12T14:30:12Z</dcterms:created>
  <dc:creator/>
  <dc:description/>
  <dc:language>fr-FR</dc:language>
  <cp:lastModifiedBy/>
  <dcterms:modified xsi:type="dcterms:W3CDTF">2026-09-13T07:01:42Z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